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RINT ÅLAND" sheetId="1" r:id="rId4"/>
  </sheets>
  <definedNames/>
  <calcPr/>
  <extLst>
    <ext uri="GoogleSheetsCustomDataVersion2">
      <go:sheetsCustomData xmlns:go="http://customooxmlschemas.google.com/" r:id="rId5" roundtripDataChecksum="pcQC+XQtVJdfUm5pSPOwfURzKHTlEthfoyTPGyLw36c="/>
    </ext>
  </extLst>
</workbook>
</file>

<file path=xl/sharedStrings.xml><?xml version="1.0" encoding="utf-8"?>
<sst xmlns="http://schemas.openxmlformats.org/spreadsheetml/2006/main" count="49" uniqueCount="47">
  <si>
    <t>Times &amp; Distances 
ÖTILLÖ Sprint Åland</t>
  </si>
  <si>
    <t>Determine Your Average Personal Race Pace!</t>
  </si>
  <si>
    <t>Ø Running Pace</t>
  </si>
  <si>
    <t xml:space="preserve">Ø Swimming Pace </t>
  </si>
  <si>
    <t>Please note that the calculation does not account for trail gradient or technical difficulties.</t>
  </si>
  <si>
    <t>in min/km</t>
  </si>
  <si>
    <t>in min/100m</t>
  </si>
  <si>
    <t>4.5 min/km = 4min 30s/km</t>
  </si>
  <si>
    <t>2.5 min/100m = 2min 30s/100m</t>
  </si>
  <si>
    <t>Location</t>
  </si>
  <si>
    <t>Running</t>
  </si>
  <si>
    <t>Swimming</t>
  </si>
  <si>
    <t>Total Distance</t>
  </si>
  <si>
    <t>Your Projected Time</t>
  </si>
  <si>
    <t>in meters</t>
  </si>
  <si>
    <t>Time in hh:mm</t>
  </si>
  <si>
    <t>Time on clock</t>
  </si>
  <si>
    <t xml:space="preserve">START: </t>
  </si>
  <si>
    <r>
      <rPr>
        <rFont val="Bricolage Grotesque"/>
        <b/>
        <color theme="1"/>
        <sz val="8.0"/>
      </rPr>
      <t>Start -</t>
    </r>
    <r>
      <rPr>
        <rFont val="Bricolage Grotesque"/>
        <color theme="1"/>
        <sz val="8.0"/>
      </rPr>
      <t xml:space="preserve"> Run 1</t>
    </r>
  </si>
  <si>
    <t xml:space="preserve">Swim 1 </t>
  </si>
  <si>
    <r>
      <rPr>
        <rFont val="Bricolage Grotesque"/>
        <color rgb="FF000000"/>
        <sz val="8.0"/>
      </rPr>
      <t xml:space="preserve">Run 2 - </t>
    </r>
    <r>
      <rPr>
        <rFont val="Bricolage Grotesque"/>
        <b/>
        <color rgb="FF000000"/>
        <sz val="8.0"/>
      </rPr>
      <t>Time 1</t>
    </r>
  </si>
  <si>
    <r>
      <rPr>
        <rFont val="Bricolage Grotesque"/>
        <b/>
        <color rgb="FF000000"/>
        <sz val="8.0"/>
      </rPr>
      <t>Time 1</t>
    </r>
    <r>
      <rPr>
        <rFont val="Bricolage Grotesque"/>
        <color rgb="FF000000"/>
        <sz val="8.0"/>
      </rPr>
      <t xml:space="preserve"> - </t>
    </r>
    <r>
      <rPr>
        <rFont val="Bricolage Grotesque"/>
        <color rgb="FF0070C0"/>
        <sz val="8.0"/>
      </rPr>
      <t>Swim 2</t>
    </r>
  </si>
  <si>
    <t>Swim 2</t>
  </si>
  <si>
    <t>Run 3</t>
  </si>
  <si>
    <t>Swim 3</t>
  </si>
  <si>
    <r>
      <rPr>
        <rFont val="Bricolage Grotesque"/>
        <color theme="1"/>
        <sz val="8.0"/>
      </rPr>
      <t xml:space="preserve">Run 4  - </t>
    </r>
    <r>
      <rPr>
        <rFont val="Bricolage Grotesque"/>
        <b/>
        <color theme="1"/>
        <sz val="8.0"/>
      </rPr>
      <t>Time 2 -  Energy 1</t>
    </r>
  </si>
  <si>
    <r>
      <rPr>
        <rFont val="Bricolage Grotesque"/>
        <b/>
        <color rgb="FF000000"/>
        <sz val="8.0"/>
      </rPr>
      <t xml:space="preserve">Time 2 </t>
    </r>
    <r>
      <rPr>
        <rFont val="Bricolage Grotesque"/>
        <color rgb="FF000000"/>
        <sz val="8.0"/>
      </rPr>
      <t xml:space="preserve">- </t>
    </r>
    <r>
      <rPr>
        <rFont val="Bricolage Grotesque"/>
        <color rgb="FF0070C0"/>
        <sz val="8.0"/>
      </rPr>
      <t>Swim 4</t>
    </r>
  </si>
  <si>
    <t>Swim 4</t>
  </si>
  <si>
    <t xml:space="preserve">Run 5 </t>
  </si>
  <si>
    <t>Swim 5</t>
  </si>
  <si>
    <t xml:space="preserve">Run 6 </t>
  </si>
  <si>
    <t>Swim 6</t>
  </si>
  <si>
    <r>
      <rPr>
        <rFont val="Bricolage Grotesque"/>
        <color theme="1"/>
        <sz val="8.0"/>
      </rPr>
      <t xml:space="preserve">Run 7 - </t>
    </r>
    <r>
      <rPr>
        <rFont val="Bricolage Grotesque"/>
        <b/>
        <color theme="1"/>
        <sz val="8.0"/>
      </rPr>
      <t>Time 3</t>
    </r>
    <r>
      <rPr>
        <rFont val="Bricolage Grotesque"/>
        <color theme="1"/>
        <sz val="8.0"/>
      </rPr>
      <t xml:space="preserve"> / </t>
    </r>
    <r>
      <rPr>
        <rFont val="Bricolage Grotesque"/>
        <b/>
        <color theme="1"/>
        <sz val="8.0"/>
      </rPr>
      <t>Energy 2</t>
    </r>
  </si>
  <si>
    <r>
      <rPr>
        <rFont val="Bricolage Grotesque"/>
        <b/>
        <color rgb="FF000000"/>
        <sz val="8.0"/>
      </rPr>
      <t>Time 3</t>
    </r>
    <r>
      <rPr>
        <rFont val="Bricolage Grotesque"/>
        <color rgb="FF000000"/>
        <sz val="8.0"/>
      </rPr>
      <t xml:space="preserve"> - </t>
    </r>
    <r>
      <rPr>
        <rFont val="Bricolage Grotesque"/>
        <color rgb="FF0070C0"/>
        <sz val="8.0"/>
      </rPr>
      <t>Swim 7</t>
    </r>
  </si>
  <si>
    <t>Swim 7</t>
  </si>
  <si>
    <t xml:space="preserve">Run 8 </t>
  </si>
  <si>
    <t>Swim 8</t>
  </si>
  <si>
    <r>
      <rPr>
        <rFont val="Bricolage Grotesque"/>
        <color theme="1"/>
        <sz val="8.0"/>
      </rPr>
      <t xml:space="preserve">Run 9 - </t>
    </r>
    <r>
      <rPr>
        <rFont val="Bricolage Grotesque"/>
        <b/>
        <color theme="1"/>
        <sz val="8.0"/>
      </rPr>
      <t>Time 4</t>
    </r>
  </si>
  <si>
    <t xml:space="preserve">Swim 9 </t>
  </si>
  <si>
    <t>Run 10</t>
  </si>
  <si>
    <t>Swim 10</t>
  </si>
  <si>
    <r>
      <rPr>
        <rFont val="Bricolage Grotesque"/>
        <color rgb="FF000000"/>
        <sz val="8.0"/>
      </rPr>
      <t xml:space="preserve">Run 11 - </t>
    </r>
    <r>
      <rPr>
        <rFont val="Bricolage Grotesque"/>
        <b/>
        <color rgb="FF000000"/>
        <sz val="8.0"/>
      </rPr>
      <t>Finish</t>
    </r>
  </si>
  <si>
    <t>Total distances in meters</t>
  </si>
  <si>
    <t>Total distance:  meters / miles</t>
  </si>
  <si>
    <t>Runs</t>
  </si>
  <si>
    <t>Swims</t>
  </si>
  <si>
    <t>% Swimming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</si>
</sst>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hh]:mm"/>
    <numFmt numFmtId="165" formatCode="0.0%"/>
    <numFmt numFmtId="166" formatCode="h&quot;:&quot;mm&quot;:&quot;ss"/>
  </numFmts>
  <fonts count="23">
    <font>
      <sz val="11.0"/>
      <color theme="1"/>
      <name val="Aptos Narrow"/>
      <scheme val="minor"/>
    </font>
    <font>
      <sz val="10.0"/>
      <color rgb="FF000000"/>
      <name val="Times New Roman"/>
    </font>
    <font>
      <sz val="16.0"/>
      <color theme="1"/>
      <name val="Bricolage Grotesque"/>
    </font>
    <font>
      <sz val="18.0"/>
      <color theme="1"/>
      <name val="Bricolage Grotesque"/>
    </font>
    <font>
      <sz val="22.0"/>
      <color theme="1"/>
      <name val="Bricolage Grotesque"/>
    </font>
    <font>
      <sz val="10.0"/>
      <color theme="1"/>
      <name val="Bricolage Grotesque"/>
    </font>
    <font>
      <sz val="8.0"/>
      <color rgb="FF000000"/>
      <name val="Bricolage Grotesque"/>
    </font>
    <font>
      <b/>
      <sz val="10.0"/>
      <color rgb="FF000000"/>
      <name val="Bricolage Grotesque"/>
    </font>
    <font>
      <sz val="7.0"/>
      <color theme="1"/>
      <name val="Bricolage Grotesque"/>
    </font>
    <font/>
    <font>
      <sz val="9.0"/>
      <color theme="1"/>
      <name val="Bricolage Grotesque"/>
    </font>
    <font>
      <sz val="8.0"/>
      <color theme="1"/>
      <name val="Bricolage Grotesque"/>
    </font>
    <font>
      <sz val="11.0"/>
      <color theme="1"/>
      <name val="Bricolage Grotesque"/>
    </font>
    <font>
      <b/>
      <sz val="12.0"/>
      <color rgb="FF000000"/>
      <name val="Bricolage Grotesque"/>
    </font>
    <font>
      <sz val="9.0"/>
      <color rgb="FF7F7F7F"/>
      <name val="Bricolage Grotesque"/>
    </font>
    <font>
      <sz val="10.0"/>
      <color rgb="FF000000"/>
      <name val="Bricolage Grotesque"/>
    </font>
    <font>
      <sz val="11.0"/>
      <color theme="1"/>
      <name val="Aptos Narrow"/>
    </font>
    <font>
      <sz val="8.0"/>
      <color rgb="FF0070C0"/>
      <name val="Bricolage Grotesque"/>
    </font>
    <font>
      <sz val="8.0"/>
      <color rgb="FF156082"/>
      <name val="Bricolage Grotesque"/>
    </font>
    <font>
      <sz val="8.0"/>
      <color theme="4"/>
      <name val="Bricolage Grotesque"/>
    </font>
    <font>
      <sz val="8.0"/>
      <color rgb="FF7F7F7F"/>
      <name val="Bricolage Grotesque"/>
    </font>
    <font>
      <sz val="10.0"/>
      <color rgb="FF000000"/>
      <name val="Rasa"/>
    </font>
    <font>
      <sz val="10.0"/>
      <color theme="4"/>
      <name val="Bricolage Grotesque"/>
    </font>
  </fonts>
  <fills count="7">
    <fill>
      <patternFill patternType="none"/>
    </fill>
    <fill>
      <patternFill patternType="lightGray"/>
    </fill>
    <fill>
      <patternFill patternType="solid">
        <fgColor rgb="FFD9F2D0"/>
        <bgColor rgb="FFD9F2D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8E8E8"/>
        <bgColor rgb="FFE8E8E8"/>
      </patternFill>
    </fill>
    <fill>
      <patternFill patternType="solid">
        <fgColor theme="0"/>
        <bgColor theme="0"/>
      </patternFill>
    </fill>
  </fills>
  <borders count="22">
    <border/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top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vertical="center" wrapText="1"/>
    </xf>
    <xf borderId="0" fillId="0" fontId="4" numFmtId="0" xfId="0" applyAlignment="1" applyFont="1">
      <alignment horizontal="left" shrinkToFit="0" vertical="top" wrapText="1"/>
    </xf>
    <xf borderId="2" fillId="0" fontId="5" numFmtId="0" xfId="0" applyAlignment="1" applyBorder="1" applyFont="1">
      <alignment horizontal="center" vertical="center"/>
    </xf>
    <xf borderId="3" fillId="0" fontId="6" numFmtId="0" xfId="0" applyAlignment="1" applyBorder="1" applyFont="1">
      <alignment horizontal="center" vertical="center"/>
    </xf>
    <xf borderId="4" fillId="2" fontId="7" numFmtId="0" xfId="0" applyAlignment="1" applyBorder="1" applyFill="1" applyFont="1">
      <alignment horizontal="center" readingOrder="0" vertical="center"/>
    </xf>
    <xf borderId="5" fillId="2" fontId="7" numFmtId="0" xfId="0" applyAlignment="1" applyBorder="1" applyFont="1">
      <alignment horizontal="center" readingOrder="0" vertical="center"/>
    </xf>
    <xf borderId="4" fillId="0" fontId="8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6" fillId="0" fontId="9" numFmtId="0" xfId="0" applyBorder="1" applyFont="1"/>
    <xf borderId="3" fillId="0" fontId="10" numFmtId="0" xfId="0" applyAlignment="1" applyBorder="1" applyFont="1">
      <alignment horizontal="center" shrinkToFit="0" vertical="center" wrapText="1"/>
    </xf>
    <xf borderId="7" fillId="0" fontId="9" numFmtId="0" xfId="0" applyBorder="1" applyFont="1"/>
    <xf borderId="8" fillId="0" fontId="9" numFmtId="0" xfId="0" applyBorder="1" applyFont="1"/>
    <xf borderId="9" fillId="0" fontId="9" numFmtId="0" xfId="0" applyBorder="1" applyFont="1"/>
    <xf borderId="10" fillId="0" fontId="9" numFmtId="0" xfId="0" applyBorder="1" applyFont="1"/>
    <xf borderId="11" fillId="0" fontId="11" numFmtId="0" xfId="0" applyAlignment="1" applyBorder="1" applyFont="1">
      <alignment horizontal="center" shrinkToFit="0" vertical="center" wrapText="1"/>
    </xf>
    <xf borderId="12" fillId="0" fontId="9" numFmtId="0" xfId="0" applyBorder="1" applyFont="1"/>
    <xf borderId="13" fillId="3" fontId="12" numFmtId="0" xfId="0" applyAlignment="1" applyBorder="1" applyFill="1" applyFont="1">
      <alignment horizontal="left" vertical="top"/>
    </xf>
    <xf borderId="3" fillId="3" fontId="10" numFmtId="0" xfId="0" applyAlignment="1" applyBorder="1" applyFont="1">
      <alignment horizontal="center" shrinkToFit="0" vertical="top" wrapText="1"/>
    </xf>
    <xf borderId="3" fillId="3" fontId="12" numFmtId="0" xfId="0" applyAlignment="1" applyBorder="1" applyFont="1">
      <alignment horizontal="center" shrinkToFit="0" vertical="top" wrapText="1"/>
    </xf>
    <xf borderId="14" fillId="3" fontId="12" numFmtId="0" xfId="0" applyAlignment="1" applyBorder="1" applyFont="1">
      <alignment horizontal="center" shrinkToFit="0" vertical="top" wrapText="1"/>
    </xf>
    <xf borderId="15" fillId="3" fontId="12" numFmtId="0" xfId="0" applyAlignment="1" applyBorder="1" applyFont="1">
      <alignment horizontal="center" shrinkToFit="0" vertical="top" wrapText="1"/>
    </xf>
    <xf borderId="11" fillId="0" fontId="12" numFmtId="0" xfId="0" applyAlignment="1" applyBorder="1" applyFont="1">
      <alignment horizontal="center" vertical="top"/>
    </xf>
    <xf borderId="3" fillId="0" fontId="12" numFmtId="0" xfId="0" applyAlignment="1" applyBorder="1" applyFont="1">
      <alignment horizontal="center" shrinkToFit="0" vertical="top" wrapText="1"/>
    </xf>
    <xf borderId="11" fillId="0" fontId="12" numFmtId="0" xfId="0" applyAlignment="1" applyBorder="1" applyFont="1">
      <alignment horizontal="center" shrinkToFit="0" vertical="top" wrapText="1"/>
    </xf>
    <xf borderId="16" fillId="0" fontId="7" numFmtId="0" xfId="0" applyAlignment="1" applyBorder="1" applyFont="1">
      <alignment horizontal="left" shrinkToFit="0" vertical="top" wrapText="1"/>
    </xf>
    <xf borderId="3" fillId="0" fontId="10" numFmtId="0" xfId="0" applyAlignment="1" applyBorder="1" applyFont="1">
      <alignment horizontal="center" shrinkToFit="0" vertical="top" wrapText="1"/>
    </xf>
    <xf borderId="3" fillId="0" fontId="10" numFmtId="20" xfId="0" applyAlignment="1" applyBorder="1" applyFont="1" applyNumberFormat="1">
      <alignment horizontal="center" shrinkToFit="0" vertical="top" wrapText="1"/>
    </xf>
    <xf borderId="3" fillId="0" fontId="13" numFmtId="0" xfId="0" applyAlignment="1" applyBorder="1" applyFont="1">
      <alignment horizontal="left" shrinkToFit="0" vertical="top" wrapText="1"/>
    </xf>
    <xf borderId="3" fillId="0" fontId="10" numFmtId="0" xfId="0" applyAlignment="1" applyBorder="1" applyFont="1">
      <alignment horizontal="left" shrinkToFit="0" vertical="top" wrapText="1"/>
    </xf>
    <xf borderId="3" fillId="0" fontId="14" numFmtId="0" xfId="0" applyAlignment="1" applyBorder="1" applyFont="1">
      <alignment horizontal="center" shrinkToFit="0" vertical="top" wrapText="1"/>
    </xf>
    <xf borderId="3" fillId="0" fontId="15" numFmtId="164" xfId="0" applyAlignment="1" applyBorder="1" applyFont="1" applyNumberFormat="1">
      <alignment horizontal="center" shrinkToFit="0" vertical="top" wrapText="1"/>
    </xf>
    <xf borderId="17" fillId="4" fontId="11" numFmtId="0" xfId="0" applyAlignment="1" applyBorder="1" applyFill="1" applyFont="1">
      <alignment shrinkToFit="0" vertical="top" wrapText="1"/>
    </xf>
    <xf borderId="3" fillId="5" fontId="11" numFmtId="3" xfId="0" applyAlignment="1" applyBorder="1" applyFill="1" applyFont="1" applyNumberFormat="1">
      <alignment horizontal="center" readingOrder="0" vertical="top"/>
    </xf>
    <xf borderId="3" fillId="4" fontId="16" numFmtId="3" xfId="0" applyAlignment="1" applyBorder="1" applyFont="1" applyNumberFormat="1">
      <alignment vertical="top"/>
    </xf>
    <xf borderId="3" fillId="5" fontId="11" numFmtId="3" xfId="0" applyAlignment="1" applyBorder="1" applyFont="1" applyNumberFormat="1">
      <alignment horizontal="center" vertical="top"/>
    </xf>
    <xf borderId="18" fillId="4" fontId="11" numFmtId="164" xfId="0" applyAlignment="1" applyBorder="1" applyFont="1" applyNumberFormat="1">
      <alignment horizontal="center" shrinkToFit="0" vertical="top" wrapText="1"/>
    </xf>
    <xf borderId="18" fillId="5" fontId="11" numFmtId="164" xfId="0" applyAlignment="1" applyBorder="1" applyFont="1" applyNumberFormat="1">
      <alignment horizontal="center" shrinkToFit="0" vertical="top" wrapText="1"/>
    </xf>
    <xf borderId="0" fillId="0" fontId="16" numFmtId="0" xfId="0" applyAlignment="1" applyFont="1">
      <alignment vertical="top"/>
    </xf>
    <xf borderId="13" fillId="6" fontId="17" numFmtId="0" xfId="0" applyAlignment="1" applyBorder="1" applyFill="1" applyFont="1">
      <alignment horizontal="left" shrinkToFit="0" vertical="top" wrapText="1"/>
    </xf>
    <xf borderId="3" fillId="5" fontId="6" numFmtId="3" xfId="0" applyAlignment="1" applyBorder="1" applyFont="1" applyNumberFormat="1">
      <alignment horizontal="center" shrinkToFit="1" vertical="top" wrapText="0"/>
    </xf>
    <xf borderId="3" fillId="6" fontId="18" numFmtId="3" xfId="0" applyAlignment="1" applyBorder="1" applyFont="1" applyNumberFormat="1">
      <alignment horizontal="center" readingOrder="0" shrinkToFit="1" vertical="top" wrapText="0"/>
    </xf>
    <xf borderId="3" fillId="5" fontId="11" numFmtId="3" xfId="0" applyAlignment="1" applyBorder="1" applyFont="1" applyNumberFormat="1">
      <alignment horizontal="center" shrinkToFit="1" vertical="top" wrapText="0"/>
    </xf>
    <xf borderId="18" fillId="6" fontId="11" numFmtId="164" xfId="0" applyAlignment="1" applyBorder="1" applyFont="1" applyNumberFormat="1">
      <alignment horizontal="center" shrinkToFit="0" vertical="top" wrapText="1"/>
    </xf>
    <xf borderId="17" fillId="6" fontId="6" numFmtId="0" xfId="0" applyAlignment="1" applyBorder="1" applyFont="1">
      <alignment horizontal="left" readingOrder="0" shrinkToFit="0" vertical="top" wrapText="1"/>
    </xf>
    <xf borderId="3" fillId="5" fontId="11" numFmtId="3" xfId="0" applyAlignment="1" applyBorder="1" applyFont="1" applyNumberFormat="1">
      <alignment horizontal="center" readingOrder="0" shrinkToFit="1" vertical="top" wrapText="0"/>
    </xf>
    <xf borderId="3" fillId="6" fontId="19" numFmtId="3" xfId="0" applyAlignment="1" applyBorder="1" applyFont="1" applyNumberFormat="1">
      <alignment horizontal="center" shrinkToFit="1" vertical="top" wrapText="0"/>
    </xf>
    <xf borderId="13" fillId="6" fontId="17" numFmtId="0" xfId="0" applyAlignment="1" applyBorder="1" applyFont="1">
      <alignment horizontal="left" readingOrder="0" shrinkToFit="0" vertical="top" wrapText="1"/>
    </xf>
    <xf borderId="17" fillId="6" fontId="11" numFmtId="0" xfId="0" applyAlignment="1" applyBorder="1" applyFont="1">
      <alignment horizontal="left" readingOrder="0" shrinkToFit="0" vertical="top" wrapText="1"/>
    </xf>
    <xf borderId="3" fillId="5" fontId="6" numFmtId="3" xfId="0" applyAlignment="1" applyBorder="1" applyFont="1" applyNumberFormat="1">
      <alignment horizontal="center" readingOrder="0" shrinkToFit="1" vertical="top" wrapText="0"/>
    </xf>
    <xf borderId="13" fillId="6" fontId="11" numFmtId="0" xfId="0" applyAlignment="1" applyBorder="1" applyFont="1">
      <alignment horizontal="left" readingOrder="0" shrinkToFit="0" vertical="top" wrapText="1"/>
    </xf>
    <xf borderId="0" fillId="0" fontId="1" numFmtId="0" xfId="0" applyAlignment="1" applyFont="1">
      <alignment horizontal="left" readingOrder="0" vertical="top"/>
    </xf>
    <xf borderId="19" fillId="6" fontId="6" numFmtId="0" xfId="0" applyAlignment="1" applyBorder="1" applyFont="1">
      <alignment horizontal="left" readingOrder="0" shrinkToFit="0" vertical="top" wrapText="1"/>
    </xf>
    <xf borderId="3" fillId="6" fontId="11" numFmtId="164" xfId="0" applyAlignment="1" applyBorder="1" applyFont="1" applyNumberFormat="1">
      <alignment horizontal="center" shrinkToFit="0" vertical="top" wrapText="1"/>
    </xf>
    <xf borderId="3" fillId="5" fontId="11" numFmtId="164" xfId="0" applyAlignment="1" applyBorder="1" applyFont="1" applyNumberFormat="1">
      <alignment horizontal="center" shrinkToFit="0" vertical="top" wrapText="1"/>
    </xf>
    <xf borderId="3" fillId="6" fontId="6" numFmtId="0" xfId="0" applyAlignment="1" applyBorder="1" applyFont="1">
      <alignment horizontal="left" readingOrder="0" shrinkToFit="0" vertical="top" wrapText="1"/>
    </xf>
    <xf borderId="0" fillId="0" fontId="11" numFmtId="0" xfId="0" applyAlignment="1" applyFont="1">
      <alignment horizontal="left" shrinkToFit="0" vertical="top" wrapText="1"/>
    </xf>
    <xf borderId="0" fillId="0" fontId="20" numFmtId="0" xfId="0" applyAlignment="1" applyFont="1">
      <alignment horizontal="left" shrinkToFit="0" vertical="top" wrapText="1"/>
    </xf>
    <xf borderId="0" fillId="0" fontId="15" numFmtId="165" xfId="0" applyAlignment="1" applyFont="1" applyNumberFormat="1">
      <alignment horizontal="center" vertical="top"/>
    </xf>
    <xf borderId="0" fillId="0" fontId="21" numFmtId="165" xfId="0" applyAlignment="1" applyFont="1" applyNumberFormat="1">
      <alignment horizontal="center" vertical="top"/>
    </xf>
    <xf borderId="20" fillId="0" fontId="15" numFmtId="0" xfId="0" applyAlignment="1" applyBorder="1" applyFont="1">
      <alignment horizontal="left" vertical="top"/>
    </xf>
    <xf borderId="20" fillId="0" fontId="15" numFmtId="3" xfId="0" applyAlignment="1" applyBorder="1" applyFont="1" applyNumberFormat="1">
      <alignment horizontal="center" vertical="top"/>
    </xf>
    <xf borderId="20" fillId="0" fontId="22" numFmtId="3" xfId="0" applyAlignment="1" applyBorder="1" applyFont="1" applyNumberFormat="1">
      <alignment horizontal="center" vertical="top"/>
    </xf>
    <xf borderId="21" fillId="0" fontId="5" numFmtId="3" xfId="0" applyAlignment="1" applyBorder="1" applyFont="1" applyNumberFormat="1">
      <alignment horizontal="center" vertical="top"/>
    </xf>
    <xf borderId="20" fillId="0" fontId="15" numFmtId="166" xfId="0" applyAlignment="1" applyBorder="1" applyFont="1" applyNumberFormat="1">
      <alignment horizontal="center" vertical="top"/>
    </xf>
    <xf borderId="0" fillId="0" fontId="12" numFmtId="0" xfId="0" applyAlignment="1" applyFont="1">
      <alignment horizontal="left" vertical="top"/>
    </xf>
    <xf borderId="0" fillId="0" fontId="15" numFmtId="0" xfId="0" applyAlignment="1" applyFont="1">
      <alignment horizontal="right" vertical="top"/>
    </xf>
    <xf borderId="0" fillId="0" fontId="15" numFmtId="3" xfId="0" applyAlignment="1" applyFont="1" applyNumberFormat="1">
      <alignment horizontal="center" vertical="top"/>
    </xf>
    <xf borderId="0" fillId="0" fontId="15" numFmtId="4" xfId="0" applyAlignment="1" applyFont="1" applyNumberFormat="1">
      <alignment horizontal="left" vertical="top"/>
    </xf>
    <xf borderId="0" fillId="0" fontId="15" numFmtId="0" xfId="0" applyAlignment="1" applyFont="1">
      <alignment horizontal="center" vertical="top"/>
    </xf>
    <xf borderId="0" fillId="0" fontId="16" numFmtId="0" xfId="0" applyAlignment="1" applyFont="1">
      <alignment horizontal="left" vertical="top"/>
    </xf>
    <xf borderId="0" fillId="0" fontId="21" numFmtId="0" xfId="0" applyAlignment="1" applyFont="1">
      <alignment horizontal="right" vertical="top"/>
    </xf>
    <xf borderId="0" fillId="0" fontId="21" numFmtId="0" xfId="0" applyAlignment="1" applyFont="1">
      <alignment horizontal="center" vertical="top"/>
    </xf>
  </cellXfs>
  <cellStyles count="1">
    <cellStyle xfId="0" name="Normal" builtinId="0"/>
  </cellStyles>
  <dxfs count="1">
    <dxf>
      <font/>
      <fill>
        <patternFill patternType="solid">
          <fgColor rgb="FFDBE9F7"/>
          <bgColor rgb="FFDBE9F7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323850</xdr:colOff>
      <xdr:row>3</xdr:row>
      <xdr:rowOff>95250</xdr:rowOff>
    </xdr:from>
    <xdr:ext cx="323850" cy="485775"/>
    <xdr:sp>
      <xdr:nvSpPr>
        <xdr:cNvPr id="3" name="Shape 3"/>
        <xdr:cNvSpPr/>
      </xdr:nvSpPr>
      <xdr:spPr>
        <a:xfrm>
          <a:off x="5188838" y="3541875"/>
          <a:ext cx="314325" cy="476250"/>
        </a:xfrm>
        <a:prstGeom prst="downArrow">
          <a:avLst>
            <a:gd fmla="val 50000" name="adj1"/>
            <a:gd fmla="val 50000" name="adj2"/>
          </a:avLst>
        </a:prstGeom>
        <a:solidFill>
          <a:srgbClr val="F07E1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3</xdr:row>
      <xdr:rowOff>104775</xdr:rowOff>
    </xdr:from>
    <xdr:ext cx="333375" cy="485775"/>
    <xdr:sp>
      <xdr:nvSpPr>
        <xdr:cNvPr id="4" name="Shape 4"/>
        <xdr:cNvSpPr/>
      </xdr:nvSpPr>
      <xdr:spPr>
        <a:xfrm>
          <a:off x="5184075" y="3541875"/>
          <a:ext cx="323850" cy="476250"/>
        </a:xfrm>
        <a:prstGeom prst="downArrow">
          <a:avLst>
            <a:gd fmla="val 50000" name="adj1"/>
            <a:gd fmla="val 50000" name="adj2"/>
          </a:avLst>
        </a:prstGeom>
        <a:solidFill>
          <a:srgbClr val="F07E1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66675</xdr:colOff>
      <xdr:row>3</xdr:row>
      <xdr:rowOff>152400</xdr:rowOff>
    </xdr:from>
    <xdr:ext cx="838200" cy="352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7.25"/>
    <col customWidth="1" min="2" max="6" width="11.88"/>
    <col customWidth="1" min="7" max="26" width="7.5"/>
  </cols>
  <sheetData>
    <row r="1" ht="1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hidden="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49.5" customHeight="1">
      <c r="A4" s="2" t="s">
        <v>0</v>
      </c>
      <c r="B4" s="3"/>
      <c r="C4" s="4"/>
      <c r="D4" s="4"/>
      <c r="E4" s="4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0" customHeight="1">
      <c r="A5" s="5" t="s">
        <v>1</v>
      </c>
      <c r="B5" s="6" t="s">
        <v>2</v>
      </c>
      <c r="C5" s="7">
        <v>4.5</v>
      </c>
      <c r="D5" s="6" t="s">
        <v>3</v>
      </c>
      <c r="E5" s="8">
        <v>2.5</v>
      </c>
      <c r="F5" s="9" t="s">
        <v>4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7.25" customHeight="1">
      <c r="A6" s="11"/>
      <c r="B6" s="12" t="s">
        <v>5</v>
      </c>
      <c r="C6" s="13"/>
      <c r="D6" s="12" t="s">
        <v>6</v>
      </c>
      <c r="E6" s="14"/>
      <c r="F6" s="15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5.75" customHeight="1">
      <c r="A7" s="16"/>
      <c r="B7" s="17" t="s">
        <v>7</v>
      </c>
      <c r="C7" s="18"/>
      <c r="D7" s="17" t="s">
        <v>8</v>
      </c>
      <c r="E7" s="18"/>
      <c r="F7" s="1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7.5" customHeight="1">
      <c r="A8" s="19"/>
      <c r="B8" s="20"/>
      <c r="C8" s="21"/>
      <c r="D8" s="20"/>
      <c r="E8" s="22"/>
      <c r="F8" s="2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24" t="s">
        <v>9</v>
      </c>
      <c r="B9" s="25" t="s">
        <v>10</v>
      </c>
      <c r="C9" s="25" t="s">
        <v>11</v>
      </c>
      <c r="D9" s="25" t="s">
        <v>12</v>
      </c>
      <c r="E9" s="26" t="s">
        <v>13</v>
      </c>
      <c r="F9" s="1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27"/>
      <c r="B10" s="28" t="s">
        <v>14</v>
      </c>
      <c r="C10" s="28" t="s">
        <v>14</v>
      </c>
      <c r="D10" s="28" t="s">
        <v>14</v>
      </c>
      <c r="E10" s="28" t="s">
        <v>15</v>
      </c>
      <c r="F10" s="29" t="s">
        <v>16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30" t="s">
        <v>17</v>
      </c>
      <c r="B11" s="31"/>
      <c r="C11" s="31"/>
      <c r="D11" s="32"/>
      <c r="E11" s="28"/>
      <c r="F11" s="33">
        <v>0.5208333333333334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34" t="s">
        <v>18</v>
      </c>
      <c r="B12" s="35">
        <v>50.0</v>
      </c>
      <c r="C12" s="36"/>
      <c r="D12" s="37">
        <f>B12+C12</f>
        <v>50</v>
      </c>
      <c r="E12" s="38">
        <f>ROUND(((B12/1000)*$C$5/1440)+(C12/100)*$E$5/1440,5)</f>
        <v>0.00016</v>
      </c>
      <c r="F12" s="39">
        <f t="shared" ref="F12:F13" si="1">F11+E12</f>
        <v>0.5209933333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ht="14.25" customHeight="1">
      <c r="A13" s="41" t="s">
        <v>19</v>
      </c>
      <c r="B13" s="42"/>
      <c r="C13" s="43">
        <v>200.0</v>
      </c>
      <c r="D13" s="44">
        <f>D12+B13+C13</f>
        <v>250</v>
      </c>
      <c r="E13" s="45">
        <f t="shared" ref="E13:E35" si="2">ROUND(((B13/1000)*$C$5/1440)+(C13/100)*$E$5/1440,5)</f>
        <v>0.00347</v>
      </c>
      <c r="F13" s="39">
        <f t="shared" si="1"/>
        <v>0.5244633333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46" t="s">
        <v>20</v>
      </c>
      <c r="B14" s="47">
        <v>1450.0</v>
      </c>
      <c r="C14" s="48"/>
      <c r="D14" s="44">
        <f t="shared" ref="D14:D15" si="3">B14+C14</f>
        <v>1450</v>
      </c>
      <c r="E14" s="45">
        <f t="shared" si="2"/>
        <v>0.00453</v>
      </c>
      <c r="F14" s="39" t="str">
        <f t="shared" ref="F14:F15" si="4">F10+E14</f>
        <v>#VALUE!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46" t="s">
        <v>21</v>
      </c>
      <c r="B15" s="47">
        <v>2000.0</v>
      </c>
      <c r="C15" s="48"/>
      <c r="D15" s="44">
        <f t="shared" si="3"/>
        <v>2000</v>
      </c>
      <c r="E15" s="45">
        <f t="shared" si="2"/>
        <v>0.00625</v>
      </c>
      <c r="F15" s="39">
        <f t="shared" si="4"/>
        <v>0.5270833333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9" t="s">
        <v>22</v>
      </c>
      <c r="B16" s="42"/>
      <c r="C16" s="48">
        <v>300.0</v>
      </c>
      <c r="D16" s="44">
        <f t="shared" ref="D16:D35" si="5">D15+B16+C16</f>
        <v>2300</v>
      </c>
      <c r="E16" s="45">
        <f t="shared" si="2"/>
        <v>0.00521</v>
      </c>
      <c r="F16" s="39">
        <f t="shared" ref="F16:F35" si="6">F15+E16</f>
        <v>0.5322933333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50" t="s">
        <v>23</v>
      </c>
      <c r="B17" s="51">
        <v>2100.0</v>
      </c>
      <c r="C17" s="48"/>
      <c r="D17" s="44">
        <f t="shared" si="5"/>
        <v>4400</v>
      </c>
      <c r="E17" s="45">
        <f t="shared" si="2"/>
        <v>0.00656</v>
      </c>
      <c r="F17" s="39">
        <f t="shared" si="6"/>
        <v>0.5388533333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49" t="s">
        <v>24</v>
      </c>
      <c r="B18" s="42"/>
      <c r="C18" s="48">
        <v>700.0</v>
      </c>
      <c r="D18" s="44">
        <f t="shared" si="5"/>
        <v>5100</v>
      </c>
      <c r="E18" s="45">
        <f t="shared" si="2"/>
        <v>0.01215</v>
      </c>
      <c r="F18" s="39">
        <f t="shared" si="6"/>
        <v>0.5510033333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50" t="s">
        <v>25</v>
      </c>
      <c r="B19" s="51">
        <v>200.0</v>
      </c>
      <c r="C19" s="48"/>
      <c r="D19" s="44">
        <f t="shared" si="5"/>
        <v>5300</v>
      </c>
      <c r="E19" s="45">
        <f t="shared" si="2"/>
        <v>0.00063</v>
      </c>
      <c r="F19" s="39">
        <f t="shared" si="6"/>
        <v>0.5516333333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46" t="s">
        <v>26</v>
      </c>
      <c r="B20" s="47">
        <v>1600.0</v>
      </c>
      <c r="C20" s="48"/>
      <c r="D20" s="44">
        <f t="shared" si="5"/>
        <v>6900</v>
      </c>
      <c r="E20" s="45">
        <f t="shared" si="2"/>
        <v>0.005</v>
      </c>
      <c r="F20" s="39">
        <f t="shared" si="6"/>
        <v>0.5566333333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49" t="s">
        <v>27</v>
      </c>
      <c r="B21" s="42"/>
      <c r="C21" s="48">
        <v>300.0</v>
      </c>
      <c r="D21" s="44">
        <f t="shared" si="5"/>
        <v>7200</v>
      </c>
      <c r="E21" s="45">
        <f t="shared" si="2"/>
        <v>0.00521</v>
      </c>
      <c r="F21" s="39">
        <f t="shared" si="6"/>
        <v>0.5618433333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46" t="s">
        <v>28</v>
      </c>
      <c r="B22" s="44">
        <v>750.0</v>
      </c>
      <c r="C22" s="48"/>
      <c r="D22" s="44">
        <f t="shared" si="5"/>
        <v>7950</v>
      </c>
      <c r="E22" s="45">
        <f t="shared" si="2"/>
        <v>0.00234</v>
      </c>
      <c r="F22" s="39">
        <f t="shared" si="6"/>
        <v>0.5641833333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49" t="s">
        <v>29</v>
      </c>
      <c r="B23" s="42"/>
      <c r="C23" s="48">
        <v>800.0</v>
      </c>
      <c r="D23" s="44">
        <f t="shared" si="5"/>
        <v>8750</v>
      </c>
      <c r="E23" s="45">
        <f t="shared" si="2"/>
        <v>0.01389</v>
      </c>
      <c r="F23" s="39">
        <f t="shared" si="6"/>
        <v>0.5780733333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52" t="s">
        <v>30</v>
      </c>
      <c r="B24" s="51">
        <v>1500.0</v>
      </c>
      <c r="C24" s="48"/>
      <c r="D24" s="44">
        <f t="shared" si="5"/>
        <v>10250</v>
      </c>
      <c r="E24" s="45">
        <f t="shared" si="2"/>
        <v>0.00469</v>
      </c>
      <c r="F24" s="39">
        <f t="shared" si="6"/>
        <v>0.5827633333</v>
      </c>
      <c r="G24" s="1"/>
      <c r="H24" s="1"/>
      <c r="I24" s="1"/>
      <c r="J24" s="1"/>
      <c r="K24" s="5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49" t="s">
        <v>31</v>
      </c>
      <c r="B25" s="42"/>
      <c r="C25" s="48">
        <v>300.0</v>
      </c>
      <c r="D25" s="44">
        <f t="shared" si="5"/>
        <v>10550</v>
      </c>
      <c r="E25" s="45">
        <f t="shared" si="2"/>
        <v>0.00521</v>
      </c>
      <c r="F25" s="39">
        <f t="shared" si="6"/>
        <v>0.5879733333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52" t="s">
        <v>32</v>
      </c>
      <c r="B26" s="51">
        <v>600.0</v>
      </c>
      <c r="C26" s="48"/>
      <c r="D26" s="44">
        <f t="shared" si="5"/>
        <v>11150</v>
      </c>
      <c r="E26" s="45">
        <f t="shared" si="2"/>
        <v>0.00188</v>
      </c>
      <c r="F26" s="39">
        <f t="shared" si="6"/>
        <v>0.5898533333</v>
      </c>
      <c r="G26" s="1"/>
      <c r="H26" s="1"/>
      <c r="I26" s="1"/>
      <c r="J26" s="1"/>
      <c r="K26" s="5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54" t="s">
        <v>33</v>
      </c>
      <c r="B27" s="47">
        <v>300.0</v>
      </c>
      <c r="C27" s="48"/>
      <c r="D27" s="44">
        <f t="shared" si="5"/>
        <v>11450</v>
      </c>
      <c r="E27" s="45">
        <f t="shared" si="2"/>
        <v>0.00094</v>
      </c>
      <c r="F27" s="39">
        <f t="shared" si="6"/>
        <v>0.5907933333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49" t="s">
        <v>34</v>
      </c>
      <c r="B28" s="42"/>
      <c r="C28" s="48">
        <v>250.0</v>
      </c>
      <c r="D28" s="44">
        <f t="shared" si="5"/>
        <v>11700</v>
      </c>
      <c r="E28" s="45">
        <f t="shared" si="2"/>
        <v>0.00434</v>
      </c>
      <c r="F28" s="39">
        <f t="shared" si="6"/>
        <v>0.5951333333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52" t="s">
        <v>35</v>
      </c>
      <c r="B29" s="42">
        <v>300.0</v>
      </c>
      <c r="C29" s="48"/>
      <c r="D29" s="44">
        <f t="shared" si="5"/>
        <v>12000</v>
      </c>
      <c r="E29" s="45">
        <f t="shared" si="2"/>
        <v>0.00094</v>
      </c>
      <c r="F29" s="39">
        <f t="shared" si="6"/>
        <v>0.5960733333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49" t="s">
        <v>36</v>
      </c>
      <c r="B30" s="42"/>
      <c r="C30" s="48">
        <v>100.0</v>
      </c>
      <c r="D30" s="44">
        <f t="shared" si="5"/>
        <v>12100</v>
      </c>
      <c r="E30" s="45">
        <f t="shared" si="2"/>
        <v>0.00174</v>
      </c>
      <c r="F30" s="39">
        <f t="shared" si="6"/>
        <v>0.5978133333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50" t="s">
        <v>37</v>
      </c>
      <c r="B31" s="51">
        <v>1300.0</v>
      </c>
      <c r="C31" s="48"/>
      <c r="D31" s="44">
        <f t="shared" si="5"/>
        <v>13400</v>
      </c>
      <c r="E31" s="45">
        <f t="shared" si="2"/>
        <v>0.00406</v>
      </c>
      <c r="F31" s="39">
        <f t="shared" si="6"/>
        <v>0.6018733333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49" t="s">
        <v>38</v>
      </c>
      <c r="B32" s="42"/>
      <c r="C32" s="48">
        <v>50.0</v>
      </c>
      <c r="D32" s="44">
        <f t="shared" si="5"/>
        <v>13450</v>
      </c>
      <c r="E32" s="45">
        <f t="shared" si="2"/>
        <v>0.00087</v>
      </c>
      <c r="F32" s="39">
        <f t="shared" si="6"/>
        <v>0.6027433333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46" t="s">
        <v>39</v>
      </c>
      <c r="B33" s="47">
        <v>100.0</v>
      </c>
      <c r="C33" s="48"/>
      <c r="D33" s="44">
        <f t="shared" si="5"/>
        <v>13550</v>
      </c>
      <c r="E33" s="45">
        <f t="shared" si="2"/>
        <v>0.00031</v>
      </c>
      <c r="F33" s="39">
        <f t="shared" si="6"/>
        <v>0.6030533333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49" t="s">
        <v>40</v>
      </c>
      <c r="B34" s="42"/>
      <c r="C34" s="48">
        <v>300.0</v>
      </c>
      <c r="D34" s="44">
        <f t="shared" si="5"/>
        <v>13850</v>
      </c>
      <c r="E34" s="55">
        <f t="shared" si="2"/>
        <v>0.00521</v>
      </c>
      <c r="F34" s="56">
        <f t="shared" si="6"/>
        <v>0.6082633333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57" t="s">
        <v>41</v>
      </c>
      <c r="B35" s="47">
        <v>50.0</v>
      </c>
      <c r="C35" s="48"/>
      <c r="D35" s="44">
        <f t="shared" si="5"/>
        <v>13900</v>
      </c>
      <c r="E35" s="55">
        <f t="shared" si="2"/>
        <v>0.00016</v>
      </c>
      <c r="F35" s="56">
        <f t="shared" si="6"/>
        <v>0.6084233333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58"/>
      <c r="B36" s="58"/>
      <c r="C36" s="58"/>
      <c r="D36" s="59"/>
      <c r="E36" s="60"/>
      <c r="F36" s="60"/>
      <c r="G36" s="6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62" t="s">
        <v>42</v>
      </c>
      <c r="B37" s="63">
        <f t="shared" ref="B37:C37" si="7">SUM(B12:B36)</f>
        <v>12300</v>
      </c>
      <c r="C37" s="64">
        <f t="shared" si="7"/>
        <v>3300</v>
      </c>
      <c r="D37" s="65">
        <f>B37+C37</f>
        <v>15600</v>
      </c>
      <c r="E37" s="66">
        <f>SUM(E12:E35)</f>
        <v>0.09575</v>
      </c>
      <c r="F37" s="60"/>
      <c r="G37" s="6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67"/>
      <c r="B38" s="67"/>
      <c r="C38" s="67"/>
      <c r="D38" s="67"/>
      <c r="E38" s="60"/>
      <c r="F38" s="60"/>
      <c r="G38" s="6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68" t="s">
        <v>43</v>
      </c>
      <c r="B39" s="69">
        <f>B37+C37</f>
        <v>15600</v>
      </c>
      <c r="C39" s="70">
        <f>B39*0.000621371</f>
        <v>9.6933876</v>
      </c>
      <c r="D39" s="67"/>
      <c r="E39" s="60"/>
      <c r="F39" s="60"/>
      <c r="G39" s="6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68" t="s">
        <v>44</v>
      </c>
      <c r="B40" s="71">
        <v>9.0</v>
      </c>
      <c r="C40" s="67"/>
      <c r="D40" s="67"/>
      <c r="E40" s="60"/>
      <c r="F40" s="60"/>
      <c r="G40" s="6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68" t="s">
        <v>45</v>
      </c>
      <c r="B41" s="71">
        <f>COUNT(C15:C36)</f>
        <v>9</v>
      </c>
      <c r="C41" s="67"/>
      <c r="D41" s="67"/>
      <c r="E41" s="60"/>
      <c r="F41" s="60"/>
      <c r="G41" s="6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68" t="s">
        <v>46</v>
      </c>
      <c r="B42" s="60">
        <f>C37/D37</f>
        <v>0.2115384615</v>
      </c>
      <c r="C42" s="67"/>
      <c r="D42" s="67"/>
      <c r="E42" s="60"/>
      <c r="F42" s="60"/>
      <c r="G42" s="6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72"/>
      <c r="B43" s="1"/>
      <c r="C43" s="72"/>
      <c r="D43" s="1"/>
      <c r="E43" s="61"/>
      <c r="F43" s="61"/>
      <c r="G43" s="6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72"/>
      <c r="B44" s="61"/>
      <c r="C44" s="72"/>
      <c r="D44" s="61"/>
      <c r="E44" s="61"/>
      <c r="F44" s="61"/>
      <c r="G44" s="6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61"/>
      <c r="E47" s="1"/>
      <c r="F47" s="1"/>
      <c r="G47" s="7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72"/>
      <c r="B48" s="1"/>
      <c r="C48" s="72"/>
      <c r="D48" s="1"/>
      <c r="E48" s="7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72"/>
      <c r="B49" s="61"/>
      <c r="C49" s="72"/>
      <c r="D49" s="61"/>
      <c r="E49" s="7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73"/>
      <c r="B52" s="74"/>
      <c r="C52" s="72"/>
      <c r="D52" s="7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0" customHeight="1">
      <c r="A53" s="73"/>
      <c r="B53" s="61"/>
      <c r="C53" s="72"/>
      <c r="D53" s="72"/>
      <c r="E53" s="61"/>
      <c r="F53" s="72"/>
      <c r="G53" s="7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61"/>
      <c r="B54" s="72"/>
      <c r="C54" s="7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61"/>
      <c r="B60" s="72"/>
      <c r="C60" s="72"/>
      <c r="D60" s="1"/>
      <c r="E60" s="61"/>
      <c r="F60" s="7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61"/>
      <c r="B66" s="72"/>
      <c r="C66" s="72"/>
      <c r="D66" s="1"/>
      <c r="E66" s="61"/>
      <c r="F66" s="7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73"/>
      <c r="B69" s="74"/>
      <c r="C69" s="72"/>
      <c r="D69" s="7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73"/>
      <c r="B70" s="74"/>
      <c r="C70" s="72"/>
      <c r="D70" s="7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73"/>
      <c r="B71" s="61"/>
      <c r="C71" s="72"/>
      <c r="D71" s="7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7">
    <mergeCell ref="A5:A7"/>
    <mergeCell ref="C5:C6"/>
    <mergeCell ref="E5:E6"/>
    <mergeCell ref="F5:F7"/>
    <mergeCell ref="B7:C7"/>
    <mergeCell ref="D7:E7"/>
    <mergeCell ref="E9:F9"/>
  </mergeCells>
  <conditionalFormatting sqref="A12:D35">
    <cfRule type="expression" dxfId="0" priority="1">
      <formula>$A$9</formula>
    </cfRule>
  </conditionalFormatting>
  <conditionalFormatting sqref="E12:F44 G36:G44 B43:B44 D43:D44 D47:D49 B48:B49 F48 E52:F53">
    <cfRule type="expression" dxfId="0" priority="2">
      <formula>$A$15</formula>
    </cfRule>
  </conditionalFormatting>
  <printOptions/>
  <pageMargins bottom="0.3937007874015748" footer="0.0" header="0.0" left="0.29527559055118113" right="0.29527559055118113" top="0.393700787401574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2024-10-30T16:10:49Z</dcterms:created>
  <dc:creator>Mauro Herrmann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0x0101008A4FA6DC043B02449E4F48293AB1E9A8</vt:lpwstr>
  </property>
  <property fmtid="{D5CDD505-2E9C-101B-9397-08002B2CF9AE}" pid="3" name="MediaServiceImageTags">
    <vt:lpwstr/>
  </property>
</Properties>
</file>