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idemsports.sharepoint.com/sites/SWIMRUNAG/Shared Documents/Daten/Implementation/2025/Races/Cannes/Times and Distances/"/>
    </mc:Choice>
  </mc:AlternateContent>
  <xr:revisionPtr revIDLastSave="334" documentId="8_{5BD0C191-4CD9-4DED-8065-97F5AAC04756}" xr6:coauthVersionLast="47" xr6:coauthVersionMax="47" xr10:uidLastSave="{D88A5E52-7219-44B3-8B26-9443A7F697AC}"/>
  <bookViews>
    <workbookView xWindow="-90" yWindow="0" windowWidth="12660" windowHeight="16010" xr2:uid="{74AE89CC-65EA-43E2-9E9D-13C356FD1A39}"/>
  </bookViews>
  <sheets>
    <sheet name="SPRINT CANNES" sheetId="2" r:id="rId1"/>
  </sheets>
  <definedNames>
    <definedName name="_xlnm.Print_Area" localSheetId="0">'SPRINT CANNES'!$A$4:$I$31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E24" i="2"/>
  <c r="B30" i="2"/>
  <c r="C26" i="2"/>
  <c r="B26" i="2"/>
  <c r="D12" i="2"/>
  <c r="D13" i="2" s="1"/>
  <c r="D14" i="2" s="1"/>
  <c r="E12" i="2"/>
  <c r="F12" i="2" s="1"/>
  <c r="E22" i="2"/>
  <c r="E21" i="2"/>
  <c r="E20" i="2"/>
  <c r="E19" i="2"/>
  <c r="E18" i="2"/>
  <c r="E17" i="2"/>
  <c r="E16" i="2"/>
  <c r="E15" i="2"/>
  <c r="E14" i="2"/>
  <c r="E13" i="2"/>
  <c r="B28" i="2" l="1"/>
  <c r="C28" i="2" s="1"/>
  <c r="D16" i="2"/>
  <c r="D17" i="2" s="1"/>
  <c r="D18" i="2" s="1"/>
  <c r="D19" i="2" s="1"/>
  <c r="D20" i="2" s="1"/>
  <c r="D21" i="2" s="1"/>
  <c r="D22" i="2" s="1"/>
  <c r="D23" i="2" s="1"/>
  <c r="D24" i="2" s="1"/>
  <c r="D15" i="2"/>
  <c r="F13" i="2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D26" i="2"/>
  <c r="B31" i="2" s="1"/>
</calcChain>
</file>

<file path=xl/sharedStrings.xml><?xml version="1.0" encoding="utf-8"?>
<sst xmlns="http://schemas.openxmlformats.org/spreadsheetml/2006/main" count="37" uniqueCount="35">
  <si>
    <t>in min/km</t>
  </si>
  <si>
    <t>in min/100m</t>
  </si>
  <si>
    <t>Location</t>
  </si>
  <si>
    <t>Running</t>
  </si>
  <si>
    <t>Swimming</t>
  </si>
  <si>
    <t>Total Distance</t>
  </si>
  <si>
    <t>in meters</t>
  </si>
  <si>
    <t>Time in hh:mm</t>
  </si>
  <si>
    <t>Time on clock</t>
  </si>
  <si>
    <t xml:space="preserve">START: </t>
  </si>
  <si>
    <t>Total distances in meters</t>
  </si>
  <si>
    <t>Total distance:  meters / miles</t>
  </si>
  <si>
    <t>Runs</t>
  </si>
  <si>
    <t>Swims</t>
  </si>
  <si>
    <t>% Swimming</t>
  </si>
  <si>
    <t>Determine Your Average Personal Race Pace!</t>
  </si>
  <si>
    <t>Ø Running Pace</t>
  </si>
  <si>
    <t xml:space="preserve">Ø Swimming Pace </t>
  </si>
  <si>
    <t>4.5 min/km = 4min 30s/km</t>
  </si>
  <si>
    <t>2.5 min/100m = 2min 30s/100m</t>
  </si>
  <si>
    <t>Times &amp; Distances 
ÖTILLÖ Sprint Cannes</t>
  </si>
  <si>
    <r>
      <t xml:space="preserve">Time 2 - Hotel Juliana </t>
    </r>
    <r>
      <rPr>
        <b/>
        <sz val="8"/>
        <rFont val="Trasandina Regular"/>
        <family val="3"/>
      </rPr>
      <t>Energy</t>
    </r>
  </si>
  <si>
    <t>Time 3 - Vallon de Mauvarre</t>
  </si>
  <si>
    <t>Boulevard Eugène Gazagnaire - Plage Gazagnaire</t>
  </si>
  <si>
    <t>Plage Gazagnaire - Bijou Plage</t>
  </si>
  <si>
    <t>Bijou Plage</t>
  </si>
  <si>
    <t>Port Canto - Finish Plage Zamenhof</t>
  </si>
  <si>
    <r>
      <t>Plage de la Croisette - Rue du Dr Zamenhof</t>
    </r>
    <r>
      <rPr>
        <sz val="8"/>
        <color rgb="FF00B050"/>
        <rFont val="Trasandina Regular"/>
        <family val="3"/>
      </rPr>
      <t xml:space="preserve"> </t>
    </r>
    <r>
      <rPr>
        <b/>
        <sz val="8"/>
        <rFont val="Trasandina Regular"/>
        <family val="3"/>
      </rPr>
      <t>Time 1</t>
    </r>
  </si>
  <si>
    <r>
      <t xml:space="preserve">Hotel Juliana - Boulevard de l'Observatoire, </t>
    </r>
    <r>
      <rPr>
        <b/>
        <sz val="8"/>
        <color theme="1"/>
        <rFont val="Trasandina Regular"/>
        <family val="3"/>
      </rPr>
      <t>Time 2</t>
    </r>
  </si>
  <si>
    <r>
      <t xml:space="preserve">Vallon de Mauvarre - Boulevard Eugène Gazagnaire, </t>
    </r>
    <r>
      <rPr>
        <b/>
        <sz val="8"/>
        <color theme="1"/>
        <rFont val="Trasandina Regular"/>
        <family val="3"/>
      </rPr>
      <t>Time 3 Energy</t>
    </r>
  </si>
  <si>
    <r>
      <t>Plage Gazagnaire -</t>
    </r>
    <r>
      <rPr>
        <sz val="8"/>
        <color rgb="FF00B050"/>
        <rFont val="Trasandina Regular"/>
        <family val="3"/>
      </rPr>
      <t xml:space="preserve"> </t>
    </r>
    <r>
      <rPr>
        <b/>
        <sz val="8"/>
        <color theme="1"/>
        <rFont val="Trasandina Regular"/>
        <family val="3"/>
      </rPr>
      <t>Time 4</t>
    </r>
  </si>
  <si>
    <r>
      <rPr>
        <sz val="8"/>
        <rFont val="Trasandina Regular"/>
        <family val="3"/>
      </rPr>
      <t>Bijou Plage - Port Canto,</t>
    </r>
    <r>
      <rPr>
        <sz val="8"/>
        <color rgb="FF0070C0"/>
        <rFont val="Trasandina Regular"/>
        <family val="3"/>
      </rPr>
      <t xml:space="preserve"> </t>
    </r>
    <r>
      <rPr>
        <b/>
        <sz val="8"/>
        <color theme="1"/>
        <rFont val="Trasandina Regular"/>
        <family val="3"/>
      </rPr>
      <t>Time 5</t>
    </r>
  </si>
  <si>
    <t>Start Plage Zamenhof - Port Canto</t>
  </si>
  <si>
    <t>Port Canto - Plage Zamenhof</t>
  </si>
  <si>
    <t>Your Projected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</si>
</sst>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h]:mm"/>
    <numFmt numFmtId="165" formatCode="0.0%"/>
  </numFmts>
  <fonts count="25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8"/>
      <name val="Trasandina Black"/>
      <family val="3"/>
    </font>
    <font>
      <sz val="22"/>
      <name val="Trasandina Medium"/>
      <family val="3"/>
    </font>
    <font>
      <sz val="10"/>
      <color rgb="FF000000"/>
      <name val="Trasandina Regular"/>
      <family val="3"/>
    </font>
    <font>
      <b/>
      <sz val="10"/>
      <color rgb="FF000000"/>
      <name val="Trasandina Regular"/>
      <family val="3"/>
    </font>
    <font>
      <sz val="11"/>
      <name val="Trasandina Medium"/>
      <family val="3"/>
    </font>
    <font>
      <sz val="9"/>
      <name val="Trasandina Regular"/>
      <family val="3"/>
    </font>
    <font>
      <sz val="11"/>
      <name val="Trasandina Regular"/>
      <family val="3"/>
    </font>
    <font>
      <sz val="9"/>
      <color theme="1"/>
      <name val="Trasandina Regular"/>
      <family val="3"/>
    </font>
    <font>
      <b/>
      <sz val="12"/>
      <color rgb="FF000000"/>
      <name val="Trasandina Regular"/>
      <family val="3"/>
    </font>
    <font>
      <sz val="9"/>
      <color theme="0" tint="-0.499984740745262"/>
      <name val="Trasandina Regular"/>
      <family val="3"/>
    </font>
    <font>
      <sz val="8"/>
      <color rgb="FF000000"/>
      <name val="Trasandina Regular"/>
      <family val="3"/>
    </font>
    <font>
      <sz val="8"/>
      <name val="Trasandina Regular"/>
      <family val="3"/>
    </font>
    <font>
      <sz val="8"/>
      <color rgb="FF0070C0"/>
      <name val="Trasandina Regular"/>
      <family val="3"/>
    </font>
    <font>
      <sz val="8"/>
      <color theme="0" tint="-0.499984740745262"/>
      <name val="Trasandina Regular"/>
      <family val="3"/>
    </font>
    <font>
      <sz val="10"/>
      <color rgb="FF000000"/>
      <name val="Trasandina Medium"/>
      <family val="3"/>
    </font>
    <font>
      <sz val="10"/>
      <color theme="4"/>
      <name val="Trasandina Medium"/>
      <family val="3"/>
    </font>
    <font>
      <sz val="10"/>
      <name val="Trasandina Medium"/>
      <family val="3"/>
    </font>
    <font>
      <sz val="9"/>
      <color rgb="FF000000"/>
      <name val="Trasandina Regular"/>
      <family val="3"/>
    </font>
    <font>
      <sz val="8"/>
      <color theme="4"/>
      <name val="Trasandina Regular"/>
      <family val="3"/>
    </font>
    <font>
      <b/>
      <sz val="8"/>
      <name val="Trasandina Regular"/>
      <family val="3"/>
    </font>
    <font>
      <sz val="16"/>
      <name val="Trasandina Black"/>
      <family val="3"/>
    </font>
    <font>
      <sz val="8"/>
      <color rgb="FF00B050"/>
      <name val="Trasandina Regular"/>
      <family val="3"/>
    </font>
    <font>
      <b/>
      <sz val="8"/>
      <color theme="1"/>
      <name val="Trasandina Regular"/>
      <family val="3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6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/>
    </xf>
    <xf numFmtId="0" fontId="5" fillId="0" borderId="3" xfId="1" applyFont="1" applyBorder="1" applyAlignment="1">
      <alignment horizontal="left" vertical="top" wrapText="1"/>
    </xf>
    <xf numFmtId="20" fontId="9" fillId="0" borderId="2" xfId="1" applyNumberFormat="1" applyFont="1" applyBorder="1" applyAlignment="1">
      <alignment horizontal="center" vertical="top" wrapText="1"/>
    </xf>
    <xf numFmtId="0" fontId="10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 indent="1"/>
    </xf>
    <xf numFmtId="0" fontId="11" fillId="0" borderId="2" xfId="1" applyFont="1" applyBorder="1" applyAlignment="1">
      <alignment horizontal="center" vertical="top" wrapText="1"/>
    </xf>
    <xf numFmtId="164" fontId="4" fillId="0" borderId="2" xfId="1" applyNumberFormat="1" applyFont="1" applyBorder="1" applyAlignment="1">
      <alignment horizontal="center" vertical="top" wrapText="1"/>
    </xf>
    <xf numFmtId="164" fontId="13" fillId="3" borderId="6" xfId="1" applyNumberFormat="1" applyFont="1" applyFill="1" applyBorder="1" applyAlignment="1">
      <alignment horizontal="center" vertical="top" wrapText="1"/>
    </xf>
    <xf numFmtId="164" fontId="13" fillId="5" borderId="6" xfId="1" applyNumberFormat="1" applyFont="1" applyFill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6" fillId="4" borderId="3" xfId="1" applyFont="1" applyFill="1" applyBorder="1" applyAlignment="1">
      <alignment horizontal="left" vertical="top"/>
    </xf>
    <xf numFmtId="0" fontId="7" fillId="4" borderId="2" xfId="1" applyFont="1" applyFill="1" applyBorder="1" applyAlignment="1">
      <alignment horizontal="center" vertical="top" wrapText="1"/>
    </xf>
    <xf numFmtId="0" fontId="6" fillId="4" borderId="2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19" fillId="0" borderId="2" xfId="1" applyFont="1" applyBorder="1" applyAlignment="1">
      <alignment horizontal="center" vertical="center"/>
    </xf>
    <xf numFmtId="3" fontId="13" fillId="5" borderId="2" xfId="0" applyNumberFormat="1" applyFont="1" applyFill="1" applyBorder="1" applyAlignment="1">
      <alignment horizontal="center" vertical="top" shrinkToFit="1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6" fillId="0" borderId="7" xfId="0" applyFont="1" applyBorder="1" applyAlignment="1">
      <alignment horizontal="left" vertical="top"/>
    </xf>
    <xf numFmtId="3" fontId="16" fillId="0" borderId="7" xfId="0" applyNumberFormat="1" applyFont="1" applyBorder="1" applyAlignment="1">
      <alignment horizontal="center" vertical="top"/>
    </xf>
    <xf numFmtId="3" fontId="17" fillId="0" borderId="7" xfId="0" applyNumberFormat="1" applyFont="1" applyBorder="1" applyAlignment="1">
      <alignment horizontal="center" vertical="top"/>
    </xf>
    <xf numFmtId="3" fontId="18" fillId="0" borderId="8" xfId="0" applyNumberFormat="1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16" fillId="0" borderId="0" xfId="0" applyFont="1" applyAlignment="1">
      <alignment horizontal="right" vertical="top"/>
    </xf>
    <xf numFmtId="3" fontId="16" fillId="0" borderId="0" xfId="0" applyNumberFormat="1" applyFont="1" applyAlignment="1">
      <alignment horizontal="center" vertical="top"/>
    </xf>
    <xf numFmtId="4" fontId="16" fillId="0" borderId="0" xfId="0" applyNumberFormat="1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165" fontId="16" fillId="0" borderId="0" xfId="0" applyNumberFormat="1" applyFont="1" applyAlignment="1">
      <alignment horizontal="center" vertical="top"/>
    </xf>
    <xf numFmtId="164" fontId="13" fillId="3" borderId="2" xfId="1" applyNumberFormat="1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vertical="center" wrapText="1"/>
    </xf>
    <xf numFmtId="0" fontId="22" fillId="0" borderId="1" xfId="1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left" vertical="top" wrapText="1"/>
    </xf>
    <xf numFmtId="164" fontId="13" fillId="5" borderId="2" xfId="1" applyNumberFormat="1" applyFont="1" applyFill="1" applyBorder="1" applyAlignment="1">
      <alignment horizontal="center" vertical="top" wrapText="1"/>
    </xf>
    <xf numFmtId="3" fontId="12" fillId="6" borderId="3" xfId="0" applyNumberFormat="1" applyFont="1" applyFill="1" applyBorder="1" applyAlignment="1">
      <alignment horizontal="center" vertical="top" shrinkToFit="1"/>
    </xf>
    <xf numFmtId="3" fontId="20" fillId="3" borderId="3" xfId="0" applyNumberFormat="1" applyFont="1" applyFill="1" applyBorder="1" applyAlignment="1">
      <alignment horizontal="center" vertical="top" shrinkToFit="1"/>
    </xf>
    <xf numFmtId="0" fontId="8" fillId="0" borderId="1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9" xfId="1" applyFont="1" applyFill="1" applyBorder="1" applyAlignment="1" applyProtection="1">
      <alignment horizontal="center" vertical="center"/>
      <protection locked="0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</cellXfs>
  <cellStyles count="2">
    <cellStyle name="Standard" xfId="0" builtinId="0"/>
    <cellStyle name="Standard 2" xfId="1" xr:uid="{F00E2819-A9E3-4F96-888A-7AED8B23397C}"/>
  </cellStyles>
  <dxfs count="2">
    <dxf>
      <font>
        <b val="0"/>
        <i val="0"/>
      </font>
      <fill>
        <patternFill>
          <bgColor theme="3" tint="0.89996032593768116"/>
        </patternFill>
      </fill>
    </dxf>
    <dxf>
      <font>
        <b val="0"/>
        <i val="0"/>
      </font>
      <fill>
        <patternFill>
          <bgColor theme="3" tint="0.89996032593768116"/>
        </patternFill>
      </fill>
    </dxf>
  </dxfs>
  <tableStyles count="0" defaultTableStyle="TableStyleMedium2" defaultPivotStyle="PivotStyleLight16"/>
  <colors>
    <mruColors>
      <color rgb="FFF07E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66994</xdr:colOff>
      <xdr:row>3</xdr:row>
      <xdr:rowOff>152759</xdr:rowOff>
    </xdr:from>
    <xdr:to>
      <xdr:col>5</xdr:col>
      <xdr:colOff>913966</xdr:colOff>
      <xdr:row>3</xdr:row>
      <xdr:rowOff>514713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05E4D1C-F6DF-49FB-9976-75144F027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94267" y="334600"/>
          <a:ext cx="846972" cy="361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334672</xdr:colOff>
      <xdr:row>3</xdr:row>
      <xdr:rowOff>108671</xdr:rowOff>
    </xdr:from>
    <xdr:to>
      <xdr:col>2</xdr:col>
      <xdr:colOff>650296</xdr:colOff>
      <xdr:row>3</xdr:row>
      <xdr:rowOff>590548</xdr:rowOff>
    </xdr:to>
    <xdr:sp macro="" textlink="">
      <xdr:nvSpPr>
        <xdr:cNvPr id="4" name="Pfeil: nach unten 3">
          <a:extLst>
            <a:ext uri="{FF2B5EF4-FFF2-40B4-BE49-F238E27FC236}">
              <a16:creationId xmlns:a16="http://schemas.microsoft.com/office/drawing/2014/main" id="{0CA1B9BC-D361-DE80-BFE6-4E7255CDAB41}"/>
            </a:ext>
          </a:extLst>
        </xdr:cNvPr>
        <xdr:cNvSpPr/>
      </xdr:nvSpPr>
      <xdr:spPr>
        <a:xfrm>
          <a:off x="4352490" y="290512"/>
          <a:ext cx="315624" cy="481877"/>
        </a:xfrm>
        <a:prstGeom prst="downArrow">
          <a:avLst/>
        </a:prstGeom>
        <a:solidFill>
          <a:srgbClr val="F07E1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>
    <xdr:from>
      <xdr:col>4</xdr:col>
      <xdr:colOff>345046</xdr:colOff>
      <xdr:row>3</xdr:row>
      <xdr:rowOff>113433</xdr:rowOff>
    </xdr:from>
    <xdr:to>
      <xdr:col>4</xdr:col>
      <xdr:colOff>674956</xdr:colOff>
      <xdr:row>3</xdr:row>
      <xdr:rowOff>590548</xdr:rowOff>
    </xdr:to>
    <xdr:sp macro="" textlink="">
      <xdr:nvSpPr>
        <xdr:cNvPr id="8" name="Pfeil: nach unten 7">
          <a:extLst>
            <a:ext uri="{FF2B5EF4-FFF2-40B4-BE49-F238E27FC236}">
              <a16:creationId xmlns:a16="http://schemas.microsoft.com/office/drawing/2014/main" id="{66E61C33-A808-4BDE-B3AB-BAC0D8AD44D4}"/>
            </a:ext>
          </a:extLst>
        </xdr:cNvPr>
        <xdr:cNvSpPr/>
      </xdr:nvSpPr>
      <xdr:spPr>
        <a:xfrm>
          <a:off x="6302501" y="295274"/>
          <a:ext cx="329910" cy="477115"/>
        </a:xfrm>
        <a:prstGeom prst="downArrow">
          <a:avLst/>
        </a:prstGeom>
        <a:solidFill>
          <a:srgbClr val="F07E1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B45BC-911D-4DB7-AA43-0DC00D759156}">
  <sheetPr>
    <pageSetUpPr fitToPage="1"/>
  </sheetPr>
  <dimension ref="A1:I58"/>
  <sheetViews>
    <sheetView tabSelected="1" topLeftCell="A4" zoomScale="69" zoomScaleNormal="100" zoomScaleSheetLayoutView="90" zoomScalePageLayoutView="87" workbookViewId="0">
      <selection activeCell="H21" sqref="H21"/>
    </sheetView>
  </sheetViews>
  <sheetFormatPr baseColWidth="10" defaultColWidth="8.54296875" defaultRowHeight="13"/>
  <cols>
    <col min="1" max="1" width="60.08984375" style="1" customWidth="1"/>
    <col min="2" max="2" width="15.7265625" style="1" customWidth="1"/>
    <col min="3" max="3" width="13.6328125" style="1" customWidth="1"/>
    <col min="4" max="4" width="20.6328125" style="1" customWidth="1"/>
    <col min="5" max="5" width="13.6328125" style="1" customWidth="1"/>
    <col min="6" max="6" width="15.7265625" style="1" customWidth="1"/>
    <col min="7" max="7" width="13.90625" style="1" customWidth="1"/>
    <col min="8" max="8" width="18.6328125" style="1" customWidth="1"/>
    <col min="9" max="9" width="14.7265625" style="1" customWidth="1"/>
    <col min="10" max="16384" width="8.54296875" style="1"/>
  </cols>
  <sheetData>
    <row r="1" spans="1:9" ht="1.5" customHeight="1"/>
    <row r="2" spans="1:9" ht="12.75" hidden="1" customHeight="1"/>
    <row r="3" spans="1:9" ht="12.75" customHeight="1"/>
    <row r="4" spans="1:9" ht="49.9" customHeight="1">
      <c r="A4" s="39" t="s">
        <v>20</v>
      </c>
      <c r="B4" s="38"/>
      <c r="C4" s="2"/>
      <c r="D4" s="2"/>
      <c r="E4" s="2"/>
      <c r="F4" s="2"/>
    </row>
    <row r="5" spans="1:9" s="15" customFormat="1" ht="18" customHeight="1">
      <c r="A5" s="44" t="s">
        <v>15</v>
      </c>
      <c r="B5" s="21" t="s">
        <v>16</v>
      </c>
      <c r="C5" s="49">
        <v>4.5</v>
      </c>
      <c r="D5" s="21" t="s">
        <v>17</v>
      </c>
      <c r="E5" s="49">
        <v>2.5</v>
      </c>
      <c r="F5" s="1"/>
      <c r="G5" s="1"/>
      <c r="H5" s="1"/>
      <c r="I5" s="1"/>
    </row>
    <row r="6" spans="1:9" s="15" customFormat="1" ht="17.25" customHeight="1">
      <c r="A6" s="45"/>
      <c r="B6" s="14" t="s">
        <v>0</v>
      </c>
      <c r="C6" s="50"/>
      <c r="D6" s="14" t="s">
        <v>1</v>
      </c>
      <c r="E6" s="50"/>
      <c r="F6" s="1"/>
      <c r="G6" s="1"/>
      <c r="H6" s="1"/>
      <c r="I6" s="1"/>
    </row>
    <row r="7" spans="1:9" ht="15.75" customHeight="1">
      <c r="A7" s="46"/>
      <c r="B7" s="51" t="s">
        <v>18</v>
      </c>
      <c r="C7" s="52"/>
      <c r="D7" s="51" t="s">
        <v>19</v>
      </c>
      <c r="E7" s="52"/>
    </row>
    <row r="8" spans="1:9" ht="7.5" customHeight="1">
      <c r="A8" s="16"/>
      <c r="B8" s="17"/>
      <c r="C8" s="18"/>
      <c r="D8" s="17"/>
      <c r="E8" s="19"/>
      <c r="F8" s="20"/>
    </row>
    <row r="9" spans="1:9" ht="15.75" customHeight="1">
      <c r="A9" s="5" t="s">
        <v>2</v>
      </c>
      <c r="B9" s="3" t="s">
        <v>3</v>
      </c>
      <c r="C9" s="3" t="s">
        <v>4</v>
      </c>
      <c r="D9" s="3" t="s">
        <v>5</v>
      </c>
      <c r="E9" s="47" t="s">
        <v>34</v>
      </c>
      <c r="F9" s="48"/>
    </row>
    <row r="10" spans="1:9" ht="15.75" customHeight="1">
      <c r="A10" s="6"/>
      <c r="B10" s="4" t="s">
        <v>6</v>
      </c>
      <c r="C10" s="4" t="s">
        <v>6</v>
      </c>
      <c r="D10" s="4" t="s">
        <v>6</v>
      </c>
      <c r="E10" s="4" t="s">
        <v>7</v>
      </c>
      <c r="F10" s="7" t="s">
        <v>8</v>
      </c>
    </row>
    <row r="11" spans="1:9" ht="15.75" customHeight="1">
      <c r="A11" s="8" t="s">
        <v>9</v>
      </c>
      <c r="B11" s="9"/>
      <c r="C11" s="9"/>
      <c r="D11" s="10"/>
      <c r="E11" s="4"/>
      <c r="F11" s="11">
        <v>0.4375</v>
      </c>
    </row>
    <row r="12" spans="1:9" ht="14.25" customHeight="1">
      <c r="A12" s="40" t="s">
        <v>32</v>
      </c>
      <c r="B12" s="42">
        <v>500</v>
      </c>
      <c r="C12" s="43"/>
      <c r="D12" s="22">
        <f>B12+C12</f>
        <v>500</v>
      </c>
      <c r="E12" s="12">
        <f>ROUND(((B12/1000)*$C$5/1440)+(C12/100)*$E$5/1440,5)</f>
        <v>1.56E-3</v>
      </c>
      <c r="F12" s="13">
        <f>F11+E12</f>
        <v>0.43906000000000001</v>
      </c>
    </row>
    <row r="13" spans="1:9" ht="14.25" customHeight="1">
      <c r="A13" s="36" t="s">
        <v>33</v>
      </c>
      <c r="B13" s="42"/>
      <c r="C13" s="43">
        <v>500</v>
      </c>
      <c r="D13" s="22">
        <f>D12+B13+C13</f>
        <v>1000</v>
      </c>
      <c r="E13" s="12">
        <f t="shared" ref="E13:E24" si="0">ROUND(((B13/1000)*$C$5/1440)+(C13/100)*$E$5/1440,5)</f>
        <v>8.6800000000000002E-3</v>
      </c>
      <c r="F13" s="13">
        <f t="shared" ref="F13:F24" si="1">F12+E13</f>
        <v>0.44774000000000003</v>
      </c>
    </row>
    <row r="14" spans="1:9" ht="14.25" customHeight="1">
      <c r="A14" s="37" t="s">
        <v>27</v>
      </c>
      <c r="B14" s="42">
        <v>200</v>
      </c>
      <c r="C14" s="43"/>
      <c r="D14" s="22">
        <f t="shared" ref="D14:D24" si="2">D13+B14+C14</f>
        <v>1200</v>
      </c>
      <c r="E14" s="12">
        <f t="shared" si="0"/>
        <v>6.3000000000000003E-4</v>
      </c>
      <c r="F14" s="13">
        <f t="shared" si="1"/>
        <v>0.44837000000000005</v>
      </c>
    </row>
    <row r="15" spans="1:9" ht="14.25" customHeight="1">
      <c r="A15" s="37" t="s">
        <v>21</v>
      </c>
      <c r="B15" s="42">
        <v>300</v>
      </c>
      <c r="C15" s="43"/>
      <c r="D15" s="22">
        <f>D14+B15+C15</f>
        <v>1500</v>
      </c>
      <c r="E15" s="12">
        <f t="shared" si="0"/>
        <v>9.3999999999999997E-4</v>
      </c>
      <c r="F15" s="13">
        <f t="shared" si="1"/>
        <v>0.44931000000000004</v>
      </c>
    </row>
    <row r="16" spans="1:9" ht="14.25" customHeight="1">
      <c r="A16" s="37" t="s">
        <v>28</v>
      </c>
      <c r="B16" s="42">
        <v>2300</v>
      </c>
      <c r="C16" s="43"/>
      <c r="D16" s="22">
        <f>D14+B16+C16</f>
        <v>3500</v>
      </c>
      <c r="E16" s="12">
        <f t="shared" si="0"/>
        <v>7.1900000000000002E-3</v>
      </c>
      <c r="F16" s="13">
        <f t="shared" si="1"/>
        <v>0.45650000000000002</v>
      </c>
    </row>
    <row r="17" spans="1:7" ht="14.25" customHeight="1">
      <c r="A17" s="37" t="s">
        <v>22</v>
      </c>
      <c r="B17" s="42">
        <v>3100</v>
      </c>
      <c r="C17" s="43"/>
      <c r="D17" s="22">
        <f t="shared" si="2"/>
        <v>6600</v>
      </c>
      <c r="E17" s="12">
        <f t="shared" si="0"/>
        <v>9.6900000000000007E-3</v>
      </c>
      <c r="F17" s="13">
        <f t="shared" si="1"/>
        <v>0.46618999999999999</v>
      </c>
    </row>
    <row r="18" spans="1:7" ht="14.25" customHeight="1">
      <c r="A18" s="36" t="s">
        <v>29</v>
      </c>
      <c r="B18" s="42"/>
      <c r="C18" s="43">
        <v>1000</v>
      </c>
      <c r="D18" s="22">
        <f t="shared" si="2"/>
        <v>7600</v>
      </c>
      <c r="E18" s="12">
        <f t="shared" si="0"/>
        <v>1.736E-2</v>
      </c>
      <c r="F18" s="13">
        <f t="shared" si="1"/>
        <v>0.48354999999999998</v>
      </c>
    </row>
    <row r="19" spans="1:7" ht="14.25" customHeight="1">
      <c r="A19" s="37" t="s">
        <v>23</v>
      </c>
      <c r="B19" s="42">
        <v>1000</v>
      </c>
      <c r="C19" s="43"/>
      <c r="D19" s="22">
        <f t="shared" si="2"/>
        <v>8600</v>
      </c>
      <c r="E19" s="12">
        <f t="shared" si="0"/>
        <v>3.13E-3</v>
      </c>
      <c r="F19" s="13">
        <f t="shared" si="1"/>
        <v>0.48668</v>
      </c>
    </row>
    <row r="20" spans="1:7" ht="14.25" customHeight="1">
      <c r="A20" s="36" t="s">
        <v>30</v>
      </c>
      <c r="B20" s="42"/>
      <c r="C20" s="43">
        <v>400</v>
      </c>
      <c r="D20" s="22">
        <f t="shared" si="2"/>
        <v>9000</v>
      </c>
      <c r="E20" s="12">
        <f t="shared" si="0"/>
        <v>6.94E-3</v>
      </c>
      <c r="F20" s="13">
        <f t="shared" si="1"/>
        <v>0.49362</v>
      </c>
    </row>
    <row r="21" spans="1:7" ht="14.25" customHeight="1">
      <c r="A21" s="37" t="s">
        <v>24</v>
      </c>
      <c r="B21" s="42">
        <v>700</v>
      </c>
      <c r="C21" s="43"/>
      <c r="D21" s="22">
        <f t="shared" si="2"/>
        <v>9700</v>
      </c>
      <c r="E21" s="12">
        <f t="shared" si="0"/>
        <v>2.1900000000000001E-3</v>
      </c>
      <c r="F21" s="13">
        <f t="shared" si="1"/>
        <v>0.49581000000000003</v>
      </c>
    </row>
    <row r="22" spans="1:7" ht="14.25" customHeight="1">
      <c r="A22" s="36" t="s">
        <v>25</v>
      </c>
      <c r="B22" s="42"/>
      <c r="C22" s="43">
        <v>200</v>
      </c>
      <c r="D22" s="22">
        <f t="shared" si="2"/>
        <v>9900</v>
      </c>
      <c r="E22" s="35">
        <f t="shared" si="0"/>
        <v>3.47E-3</v>
      </c>
      <c r="F22" s="41">
        <f t="shared" si="1"/>
        <v>0.49928</v>
      </c>
    </row>
    <row r="23" spans="1:7" ht="14.25" customHeight="1">
      <c r="A23" s="36" t="s">
        <v>31</v>
      </c>
      <c r="B23" s="42">
        <v>1100</v>
      </c>
      <c r="C23" s="43"/>
      <c r="D23" s="22">
        <f t="shared" si="2"/>
        <v>11000</v>
      </c>
      <c r="E23" s="35">
        <f t="shared" si="0"/>
        <v>3.4399999999999999E-3</v>
      </c>
      <c r="F23" s="41">
        <f t="shared" si="1"/>
        <v>0.50272000000000006</v>
      </c>
    </row>
    <row r="24" spans="1:7" ht="14.25" customHeight="1">
      <c r="A24" s="36" t="s">
        <v>26</v>
      </c>
      <c r="B24" s="42"/>
      <c r="C24" s="43">
        <v>500</v>
      </c>
      <c r="D24" s="22">
        <f t="shared" si="2"/>
        <v>11500</v>
      </c>
      <c r="E24" s="35">
        <f t="shared" si="0"/>
        <v>8.6800000000000002E-3</v>
      </c>
      <c r="F24" s="41">
        <f t="shared" si="1"/>
        <v>0.51140000000000008</v>
      </c>
    </row>
    <row r="25" spans="1:7" ht="14.25" customHeight="1" thickBot="1">
      <c r="A25" s="23"/>
      <c r="B25" s="23"/>
      <c r="C25" s="23"/>
      <c r="D25" s="24"/>
      <c r="E25" s="34"/>
      <c r="F25" s="34"/>
      <c r="G25" s="34"/>
    </row>
    <row r="26" spans="1:7" ht="14.25" customHeight="1" thickBot="1">
      <c r="A26" s="25" t="s">
        <v>10</v>
      </c>
      <c r="B26" s="26">
        <f>SUM(B12:B25)</f>
        <v>9200</v>
      </c>
      <c r="C26" s="27">
        <f>SUM(C12:C25)</f>
        <v>2600</v>
      </c>
      <c r="D26" s="28">
        <f>B26+C26</f>
        <v>11800</v>
      </c>
      <c r="E26" s="34"/>
      <c r="F26" s="34"/>
      <c r="G26" s="34"/>
    </row>
    <row r="27" spans="1:7" ht="14.25" customHeight="1">
      <c r="A27" s="29"/>
      <c r="B27" s="29"/>
      <c r="C27" s="29"/>
      <c r="D27" s="29"/>
      <c r="E27" s="34"/>
      <c r="F27" s="34"/>
      <c r="G27" s="34"/>
    </row>
    <row r="28" spans="1:7" ht="14.25" customHeight="1">
      <c r="A28" s="30" t="s">
        <v>11</v>
      </c>
      <c r="B28" s="31">
        <f>B26+C26</f>
        <v>11800</v>
      </c>
      <c r="C28" s="32">
        <f>B28*0.000621371</f>
        <v>7.3321778000000002</v>
      </c>
      <c r="D28" s="29"/>
      <c r="E28" s="34"/>
      <c r="F28" s="34"/>
      <c r="G28" s="34"/>
    </row>
    <row r="29" spans="1:7" ht="14.25" customHeight="1">
      <c r="A29" s="30" t="s">
        <v>12</v>
      </c>
      <c r="B29" s="33">
        <v>5</v>
      </c>
      <c r="C29" s="29"/>
      <c r="D29" s="29"/>
      <c r="E29" s="34"/>
      <c r="F29" s="34"/>
      <c r="G29" s="34"/>
    </row>
    <row r="30" spans="1:7" ht="14.25" customHeight="1">
      <c r="A30" s="30" t="s">
        <v>13</v>
      </c>
      <c r="B30" s="33">
        <f>COUNT(C12:C24)</f>
        <v>5</v>
      </c>
      <c r="C30" s="29"/>
      <c r="D30" s="29"/>
      <c r="E30" s="34"/>
      <c r="F30" s="34"/>
      <c r="G30" s="34"/>
    </row>
    <row r="31" spans="1:7" ht="14.25" customHeight="1">
      <c r="A31" s="30" t="s">
        <v>14</v>
      </c>
      <c r="B31" s="34">
        <f>C26/D26</f>
        <v>0.22033898305084745</v>
      </c>
      <c r="C31" s="29"/>
      <c r="D31" s="29"/>
      <c r="E31" s="34"/>
      <c r="F31" s="34"/>
      <c r="G31" s="34"/>
    </row>
    <row r="32" spans="1:7" ht="14.25" customHeight="1"/>
    <row r="33" spans="1:7" ht="14.25" customHeight="1"/>
    <row r="34" spans="1:7" ht="14.25" customHeight="1">
      <c r="D34" s="34"/>
      <c r="G34" s="29"/>
    </row>
    <row r="35" spans="1:7" ht="14.25" customHeight="1">
      <c r="A35" s="29"/>
      <c r="C35" s="29"/>
      <c r="E35" s="29"/>
    </row>
    <row r="36" spans="1:7" ht="14.25" customHeight="1">
      <c r="A36" s="29"/>
      <c r="B36" s="34"/>
      <c r="C36" s="29"/>
      <c r="D36" s="34"/>
      <c r="E36" s="29"/>
    </row>
    <row r="37" spans="1:7" ht="14.25" customHeight="1"/>
    <row r="38" spans="1:7" ht="14.25" customHeight="1"/>
    <row r="39" spans="1:7" ht="14.25" customHeight="1">
      <c r="A39" s="30"/>
      <c r="B39" s="33"/>
      <c r="C39" s="29"/>
      <c r="D39" s="29"/>
    </row>
    <row r="40" spans="1:7" ht="18" customHeight="1">
      <c r="A40" s="30"/>
      <c r="B40" s="34"/>
      <c r="C40" s="29"/>
      <c r="D40" s="29"/>
      <c r="E40" s="34"/>
      <c r="F40" s="29"/>
      <c r="G40" s="29"/>
    </row>
    <row r="41" spans="1:7" ht="14.25" customHeight="1">
      <c r="A41" s="34"/>
      <c r="B41" s="29"/>
      <c r="C41" s="29"/>
    </row>
    <row r="42" spans="1:7" ht="14.25" customHeight="1"/>
    <row r="43" spans="1:7" ht="14.25" customHeight="1"/>
    <row r="44" spans="1:7" ht="14.25" customHeight="1"/>
    <row r="45" spans="1:7" ht="14.25" customHeight="1"/>
    <row r="46" spans="1:7" ht="14.25" customHeight="1"/>
    <row r="47" spans="1:7" ht="14.25" customHeight="1">
      <c r="A47" s="34"/>
      <c r="B47" s="29"/>
      <c r="C47" s="29"/>
      <c r="E47" s="34"/>
      <c r="F47" s="29"/>
    </row>
    <row r="48" spans="1:7" ht="14.25" customHeight="1"/>
    <row r="49" spans="1:6" ht="14.25" customHeight="1"/>
    <row r="50" spans="1:6" ht="14.25" customHeight="1"/>
    <row r="51" spans="1:6" ht="14.25" customHeight="1"/>
    <row r="52" spans="1:6" ht="14.25" customHeight="1"/>
    <row r="53" spans="1:6" ht="14.25" customHeight="1">
      <c r="A53" s="34"/>
      <c r="B53" s="29"/>
      <c r="C53" s="29"/>
      <c r="E53" s="34"/>
      <c r="F53" s="29"/>
    </row>
    <row r="54" spans="1:6" ht="14.25" customHeight="1"/>
    <row r="55" spans="1:6" ht="14.25" customHeight="1"/>
    <row r="56" spans="1:6" ht="14.25" customHeight="1">
      <c r="A56" s="30"/>
      <c r="B56" s="33"/>
      <c r="C56" s="29"/>
      <c r="D56" s="29"/>
    </row>
    <row r="57" spans="1:6" ht="13.5" customHeight="1">
      <c r="A57" s="30"/>
      <c r="B57" s="33"/>
      <c r="C57" s="29"/>
      <c r="D57" s="29"/>
    </row>
    <row r="58" spans="1:6" ht="14.5">
      <c r="A58" s="30"/>
      <c r="B58" s="34"/>
      <c r="C58" s="29"/>
      <c r="D58" s="29"/>
    </row>
  </sheetData>
  <sheetProtection formatCells="0"/>
  <mergeCells count="6">
    <mergeCell ref="A5:A7"/>
    <mergeCell ref="E9:F9"/>
    <mergeCell ref="C5:C6"/>
    <mergeCell ref="E5:E6"/>
    <mergeCell ref="B7:C7"/>
    <mergeCell ref="D7:E7"/>
  </mergeCells>
  <conditionalFormatting sqref="A12:D24">
    <cfRule type="expression" dxfId="1" priority="1">
      <formula>$A$9</formula>
    </cfRule>
  </conditionalFormatting>
  <conditionalFormatting sqref="E12:F24 E25:G31 D34:D36 F35 B35:B36 E39:F40">
    <cfRule type="expression" dxfId="0" priority="8">
      <formula>$A$12</formula>
    </cfRule>
  </conditionalFormatting>
  <pageMargins left="0.29527559055118113" right="0.29527559055118113" top="0.39370078740157483" bottom="0.39370078740157483" header="0.11811023622047245" footer="0.11811023622047245"/>
  <pageSetup paperSize="9"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45ad00-144c-4f0b-acf3-2e2a2b42a438" xsi:nil="true"/>
    <lcf76f155ced4ddcb4097134ff3c332f xmlns="051b15b9-28a5-4fa3-9e01-23fa4f0eb84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A4FA6DC043B02449E4F48293AB1E9A8" ma:contentTypeVersion="14" ma:contentTypeDescription="Ein neues Dokument erstellen." ma:contentTypeScope="" ma:versionID="edc72d24aea7043af177c1455e5af17e">
  <xsd:schema xmlns:xsd="http://www.w3.org/2001/XMLSchema" xmlns:xs="http://www.w3.org/2001/XMLSchema" xmlns:p="http://schemas.microsoft.com/office/2006/metadata/properties" xmlns:ns2="051b15b9-28a5-4fa3-9e01-23fa4f0eb841" xmlns:ns3="3345ad00-144c-4f0b-acf3-2e2a2b42a438" targetNamespace="http://schemas.microsoft.com/office/2006/metadata/properties" ma:root="true" ma:fieldsID="1483a24fddba28f2e7dd5f8a76bf4087" ns2:_="" ns3:_="">
    <xsd:import namespace="051b15b9-28a5-4fa3-9e01-23fa4f0eb841"/>
    <xsd:import namespace="3345ad00-144c-4f0b-acf3-2e2a2b42a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b15b9-28a5-4fa3-9e01-23fa4f0eb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2673ad1b-0504-4777-ae13-1c57bcd2e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45ad00-144c-4f0b-acf3-2e2a2b42a43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1d0ddc-edc9-4f20-84d2-8dd0ba0647f0}" ma:internalName="TaxCatchAll" ma:showField="CatchAllData" ma:web="3345ad00-144c-4f0b-acf3-2e2a2b42a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6CA59F-266E-440E-A128-FFE9BFC147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9BE352-E351-4458-9688-194132957E9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3345ad00-144c-4f0b-acf3-2e2a2b42a438"/>
    <ds:schemaRef ds:uri="051b15b9-28a5-4fa3-9e01-23fa4f0eb84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855F56E-0C2A-4F98-B119-4052FAC1FF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1b15b9-28a5-4fa3-9e01-23fa4f0eb841"/>
    <ds:schemaRef ds:uri="3345ad00-144c-4f0b-acf3-2e2a2b42a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SPRINT CANNES</vt:lpstr>
      <vt:lpstr>'SPRINT CANNES'!Druckbereich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Herrmann</dc:creator>
  <cp:lastModifiedBy>Mauro Herrmann</cp:lastModifiedBy>
  <cp:lastPrinted>2025-05-07T07:27:45Z</cp:lastPrinted>
  <dcterms:created xsi:type="dcterms:W3CDTF">2024-10-30T16:10:49Z</dcterms:created>
  <dcterms:modified xsi:type="dcterms:W3CDTF">2025-10-02T15:41:01Z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0x0101008A4FA6DC043B02449E4F48293AB1E9A8</vt:lpwstr>
  </property>
  <property fmtid="{D5CDD505-2E9C-101B-9397-08002B2CF9AE}" pid="3" name="MediaServiceImageTags">
    <vt:lpwstr/>
  </property>
</Properties>
</file>