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demsports.sharepoint.com/sites/SWIMRUNAG/Shared Documents/Daten/Implementation/2025/Races/Cannes/Times and Distances/"/>
    </mc:Choice>
  </mc:AlternateContent>
  <xr:revisionPtr revIDLastSave="177" documentId="8_{5BD0C191-4CD9-4DED-8065-97F5AAC04756}" xr6:coauthVersionLast="47" xr6:coauthVersionMax="47" xr10:uidLastSave="{25E2675D-D410-4C5A-87A3-974AAD18684D}"/>
  <bookViews>
    <workbookView xWindow="-110" yWindow="-110" windowWidth="25180" windowHeight="16140" xr2:uid="{74AE89CC-65EA-43E2-9E9D-13C356FD1A39}"/>
  </bookViews>
  <sheets>
    <sheet name="WORLD SERIES CANNES" sheetId="2" r:id="rId1"/>
  </sheets>
  <definedNames>
    <definedName name="_xlnm.Print_Area" localSheetId="0">'WORLD SERIES CANNES'!$A$5:$F$44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E38" i="2"/>
  <c r="E39" i="2"/>
  <c r="B45" i="2"/>
  <c r="C41" i="2"/>
  <c r="B41" i="2"/>
  <c r="B43" i="2" s="1"/>
  <c r="C43" i="2" s="1"/>
  <c r="D13" i="2"/>
  <c r="D14" i="2" s="1"/>
  <c r="D41" i="2" l="1"/>
  <c r="B46" i="2" s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14" i="2"/>
  <c r="E13" i="2"/>
  <c r="F13" i="2" s="1"/>
  <c r="F14" i="2" l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</calcChain>
</file>

<file path=xl/sharedStrings.xml><?xml version="1.0" encoding="utf-8"?>
<sst xmlns="http://schemas.openxmlformats.org/spreadsheetml/2006/main" count="52" uniqueCount="49">
  <si>
    <t>in min/km</t>
  </si>
  <si>
    <t>in min/100m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</si>
  <si>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</si>
  <si>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</si>
  <si>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</si>
  <si>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</si>
  <si>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</si>
  <si>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</si>
  <si>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</si>
  <si>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</si>
  <si>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</si>
  <si>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t>Total distances in meters</t>
  </si>
  <si>
    <t>Total distance:  meters / miles</t>
  </si>
  <si>
    <t>Runs</t>
  </si>
  <si>
    <t>Swims</t>
  </si>
  <si>
    <t>% Swimming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</si>
  <si>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</si>
  <si>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</si>
  <si>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</si>
  <si>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</si>
  <si>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4.5 min/km = 4min 30s/km</t>
  </si>
  <si>
    <t>2.5 min/100m = 2min 30s/100m</t>
  </si>
  <si>
    <t>Times and Distances 
ÖTILLÖ World Series Cannes</t>
  </si>
  <si>
    <t>Fort Royale del'Île Sainte-Marguerite - Entry swim 1</t>
  </si>
  <si>
    <r>
      <t>Swim around Fort Royale del'Île Sainte-Margueriten,</t>
    </r>
    <r>
      <rPr>
        <sz val="8"/>
        <color theme="6"/>
        <rFont val="Trasandina Regular"/>
        <family val="3"/>
      </rPr>
      <t xml:space="preserve"> </t>
    </r>
    <r>
      <rPr>
        <b/>
        <sz val="8"/>
        <rFont val="Trasandina Regular"/>
        <family val="3"/>
      </rPr>
      <t>Time 1 Energy</t>
    </r>
  </si>
  <si>
    <t>Harbour Île Sainte-Marguerite - Entry swim 2</t>
  </si>
  <si>
    <t>Île Sainte-Marguerite - Île Saint-Honorat</t>
  </si>
  <si>
    <t>Île Saint-Honorat</t>
  </si>
  <si>
    <r>
      <t xml:space="preserve">Île Saint-Honorat - Île Sainte-Marguerite, </t>
    </r>
    <r>
      <rPr>
        <b/>
        <sz val="8"/>
        <rFont val="Trasandina Regular"/>
        <family val="3"/>
      </rPr>
      <t>Time 2</t>
    </r>
  </si>
  <si>
    <r>
      <t xml:space="preserve">Time 2 - Harbour Île Sainte-Marguerite, </t>
    </r>
    <r>
      <rPr>
        <b/>
        <sz val="8"/>
        <rFont val="Trasandina Regular"/>
        <family val="3"/>
      </rPr>
      <t>Time 3 Energy</t>
    </r>
    <r>
      <rPr>
        <sz val="8"/>
        <rFont val="Trasandina Regular"/>
        <family val="3"/>
      </rPr>
      <t xml:space="preserve"> </t>
    </r>
    <r>
      <rPr>
        <b/>
        <sz val="8"/>
        <color rgb="FFFF0000"/>
        <rFont val="Trasandina Regular"/>
        <family val="3"/>
      </rPr>
      <t>CUT-OFF 12:00</t>
    </r>
  </si>
  <si>
    <t>Time 3 - Cap de la Croisette</t>
  </si>
  <si>
    <t>Cap de la Croisette - Bijou Plage</t>
  </si>
  <si>
    <t>Bijou Plage</t>
  </si>
  <si>
    <r>
      <t>Bijou Plage - Rue du Dr Zamenhof,</t>
    </r>
    <r>
      <rPr>
        <sz val="8"/>
        <color rgb="FF00B050"/>
        <rFont val="Trasandina Regular"/>
        <family val="3"/>
      </rPr>
      <t xml:space="preserve"> </t>
    </r>
    <r>
      <rPr>
        <b/>
        <sz val="8"/>
        <rFont val="Trasandina Regular"/>
        <family val="3"/>
      </rPr>
      <t xml:space="preserve">Time 4 </t>
    </r>
    <r>
      <rPr>
        <b/>
        <sz val="8"/>
        <color rgb="FFFF0000"/>
        <rFont val="Trasandina Regular"/>
        <family val="3"/>
      </rPr>
      <t>CUT-OFF 12:55</t>
    </r>
  </si>
  <si>
    <r>
      <t xml:space="preserve">Time 4 - La Stelle du Liberator, </t>
    </r>
    <r>
      <rPr>
        <b/>
        <sz val="8"/>
        <rFont val="Trasandina Regular"/>
        <family val="3"/>
      </rPr>
      <t>Time 5 Energy</t>
    </r>
  </si>
  <si>
    <r>
      <rPr>
        <sz val="8"/>
        <color rgb="FF00B050"/>
        <rFont val="Trasandina Regular"/>
        <family val="3"/>
      </rPr>
      <t>Time 5</t>
    </r>
    <r>
      <rPr>
        <sz val="8"/>
        <rFont val="Trasandina Regular"/>
        <family val="3"/>
      </rPr>
      <t xml:space="preserve"> - Plage du Midi</t>
    </r>
  </si>
  <si>
    <t>Plage du Midi</t>
  </si>
  <si>
    <r>
      <t xml:space="preserve">Plage du Midi - Port de Cannes, </t>
    </r>
    <r>
      <rPr>
        <b/>
        <sz val="8"/>
        <rFont val="Trasandina Regular"/>
        <family val="3"/>
      </rPr>
      <t>Time 6</t>
    </r>
  </si>
  <si>
    <t>Port de Cannes - Plage de la Croisette</t>
  </si>
  <si>
    <r>
      <t xml:space="preserve">Plage de la Croisette - Rue du Dr Zamenhof, </t>
    </r>
    <r>
      <rPr>
        <b/>
        <sz val="8"/>
        <rFont val="Trasandina Regular"/>
        <family val="3"/>
      </rPr>
      <t xml:space="preserve">Time 7 </t>
    </r>
    <r>
      <rPr>
        <b/>
        <sz val="8"/>
        <color rgb="FFFF0000"/>
        <rFont val="Trasandina Regular"/>
        <family val="3"/>
      </rPr>
      <t>CUT-OFF 15:00</t>
    </r>
  </si>
  <si>
    <r>
      <t>Time 7 - Hotel Juliana</t>
    </r>
    <r>
      <rPr>
        <b/>
        <sz val="8"/>
        <rFont val="Trasandina Regular"/>
        <family val="3"/>
      </rPr>
      <t xml:space="preserve"> Energy</t>
    </r>
  </si>
  <si>
    <r>
      <t xml:space="preserve">Hotel Juliana - Boulevard de l'Observatoire, </t>
    </r>
    <r>
      <rPr>
        <b/>
        <sz val="8"/>
        <rFont val="Trasandina Regular"/>
        <family val="3"/>
      </rPr>
      <t>Time 8</t>
    </r>
  </si>
  <si>
    <t>Boulevard de l'Observatoire - Vallon de Mauvarre</t>
  </si>
  <si>
    <r>
      <t xml:space="preserve">Vallon de Mauvarre - Boulevard Eugène Gazagnaire, </t>
    </r>
    <r>
      <rPr>
        <b/>
        <sz val="8"/>
        <rFont val="Trasandina Regular"/>
        <family val="3"/>
      </rPr>
      <t>Time 9 Energy</t>
    </r>
  </si>
  <si>
    <t>Boulevard Eugène Gazagnaire - Plage Gazagnaire</t>
  </si>
  <si>
    <r>
      <t xml:space="preserve">Plage Gazagnaire - </t>
    </r>
    <r>
      <rPr>
        <b/>
        <sz val="8"/>
        <rFont val="Trasandina Regular"/>
        <family val="3"/>
      </rPr>
      <t>Time 10</t>
    </r>
  </si>
  <si>
    <t>Plage Gazagnaire - Bijou Plage</t>
  </si>
  <si>
    <r>
      <t xml:space="preserve">Bijou Plage - Port Canto, </t>
    </r>
    <r>
      <rPr>
        <b/>
        <sz val="8"/>
        <rFont val="Trasandina Regular"/>
        <family val="3"/>
      </rPr>
      <t>Time 11</t>
    </r>
  </si>
  <si>
    <t>Port Canto - Finish Plage de la Croisette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</si>
</sst>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%"/>
  </numFmts>
  <fonts count="26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8"/>
      <name val="Trasandina Black"/>
      <family val="3"/>
    </font>
    <font>
      <sz val="22"/>
      <name val="Trasandina Medium"/>
      <family val="3"/>
    </font>
    <font>
      <sz val="10"/>
      <color rgb="FF000000"/>
      <name val="Trasandina Regular"/>
      <family val="3"/>
    </font>
    <font>
      <b/>
      <sz val="10"/>
      <color rgb="FF000000"/>
      <name val="Trasandina Regular"/>
      <family val="3"/>
    </font>
    <font>
      <sz val="11"/>
      <name val="Trasandina Medium"/>
      <family val="3"/>
    </font>
    <font>
      <sz val="9"/>
      <name val="Trasandina Regular"/>
      <family val="3"/>
    </font>
    <font>
      <sz val="11"/>
      <name val="Trasandina Regular"/>
      <family val="3"/>
    </font>
    <font>
      <sz val="9"/>
      <color theme="1"/>
      <name val="Trasandina Regular"/>
      <family val="3"/>
    </font>
    <font>
      <b/>
      <sz val="12"/>
      <color rgb="FF000000"/>
      <name val="Trasandina Regular"/>
      <family val="3"/>
    </font>
    <font>
      <sz val="9"/>
      <color theme="0" tint="-0.499984740745262"/>
      <name val="Trasandina Regular"/>
      <family val="3"/>
    </font>
    <font>
      <sz val="8"/>
      <color rgb="FF000000"/>
      <name val="Trasandina Regular"/>
      <family val="3"/>
    </font>
    <font>
      <sz val="8"/>
      <name val="Trasandina Regular"/>
      <family val="3"/>
    </font>
    <font>
      <sz val="8"/>
      <color rgb="FF0070C0"/>
      <name val="Trasandina Regular"/>
      <family val="3"/>
    </font>
    <font>
      <b/>
      <sz val="8"/>
      <color rgb="FFFF0000"/>
      <name val="Trasandina Regular"/>
      <family val="3"/>
    </font>
    <font>
      <b/>
      <sz val="8"/>
      <name val="Trasandina Regular"/>
      <family val="3"/>
    </font>
    <font>
      <sz val="8"/>
      <color theme="0" tint="-0.499984740745262"/>
      <name val="Trasandina Regular"/>
      <family val="3"/>
    </font>
    <font>
      <sz val="10"/>
      <color rgb="FF000000"/>
      <name val="Trasandina Medium"/>
      <family val="3"/>
    </font>
    <font>
      <sz val="10"/>
      <color theme="4"/>
      <name val="Trasandina Medium"/>
      <family val="3"/>
    </font>
    <font>
      <sz val="10"/>
      <name val="Trasandina Medium"/>
      <family val="3"/>
    </font>
    <font>
      <sz val="9"/>
      <color rgb="FF000000"/>
      <name val="Trasandina Regular"/>
      <family val="3"/>
    </font>
    <font>
      <sz val="7"/>
      <name val="Trasandina Medium"/>
      <family val="3"/>
    </font>
    <font>
      <sz val="16"/>
      <name val="Trasandina Black"/>
      <family val="3"/>
    </font>
    <font>
      <sz val="8"/>
      <color theme="6"/>
      <name val="Trasandina Regular"/>
      <family val="3"/>
    </font>
    <font>
      <sz val="8"/>
      <color rgb="FF00B050"/>
      <name val="Trasandina 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20" fontId="9" fillId="0" borderId="2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 indent="1"/>
    </xf>
    <xf numFmtId="0" fontId="11" fillId="0" borderId="2" xfId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13" fillId="3" borderId="7" xfId="1" applyNumberFormat="1" applyFont="1" applyFill="1" applyBorder="1" applyAlignment="1">
      <alignment horizontal="center" vertical="top" wrapText="1"/>
    </xf>
    <xf numFmtId="164" fontId="13" fillId="5" borderId="7" xfId="1" applyNumberFormat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4" borderId="3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21" fillId="0" borderId="2" xfId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3" fontId="13" fillId="5" borderId="2" xfId="0" applyNumberFormat="1" applyFont="1" applyFill="1" applyBorder="1" applyAlignment="1">
      <alignment horizontal="center" vertical="top" shrinkToFit="1"/>
    </xf>
    <xf numFmtId="0" fontId="14" fillId="3" borderId="3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8" fillId="0" borderId="8" xfId="0" applyFont="1" applyBorder="1" applyAlignment="1">
      <alignment horizontal="left" vertical="top"/>
    </xf>
    <xf numFmtId="3" fontId="18" fillId="0" borderId="8" xfId="0" applyNumberFormat="1" applyFont="1" applyBorder="1" applyAlignment="1">
      <alignment horizontal="center" vertical="top"/>
    </xf>
    <xf numFmtId="3" fontId="19" fillId="0" borderId="8" xfId="0" applyNumberFormat="1" applyFont="1" applyBorder="1" applyAlignment="1">
      <alignment horizontal="center" vertical="top"/>
    </xf>
    <xf numFmtId="3" fontId="20" fillId="0" borderId="9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right" vertical="top"/>
    </xf>
    <xf numFmtId="3" fontId="18" fillId="0" borderId="0" xfId="0" applyNumberFormat="1" applyFont="1" applyAlignment="1">
      <alignment horizontal="center" vertical="top"/>
    </xf>
    <xf numFmtId="4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164" fontId="13" fillId="3" borderId="2" xfId="1" applyNumberFormat="1" applyFont="1" applyFill="1" applyBorder="1" applyAlignment="1">
      <alignment horizontal="center" vertical="top" wrapText="1"/>
    </xf>
    <xf numFmtId="0" fontId="2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64" fontId="13" fillId="5" borderId="2" xfId="1" applyNumberFormat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3" fontId="12" fillId="6" borderId="3" xfId="0" applyNumberFormat="1" applyFont="1" applyFill="1" applyBorder="1" applyAlignment="1">
      <alignment horizontal="center" vertical="top" shrinkToFit="1"/>
    </xf>
    <xf numFmtId="3" fontId="14" fillId="3" borderId="3" xfId="0" applyNumberFormat="1" applyFont="1" applyFill="1" applyBorder="1" applyAlignment="1">
      <alignment horizontal="center" vertical="top" shrinkToFit="1"/>
    </xf>
    <xf numFmtId="0" fontId="13" fillId="3" borderId="3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F00E2819-A9E3-4F96-888A-7AED8B23397C}"/>
  </cellStyles>
  <dxfs count="2"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115958</xdr:colOff>
      <xdr:row>4</xdr:row>
      <xdr:rowOff>161121</xdr:rowOff>
    </xdr:from>
    <xdr:to>
      <xdr:col>5</xdr:col>
      <xdr:colOff>883993</xdr:colOff>
      <xdr:row>4</xdr:row>
      <xdr:rowOff>487152</xdr:rowOff>
    </xdr:to>
    <xdr:pic>
      <xdr:nvPicPr>
        <xdr:cNvPr id="18" name="Grafik 1">
          <a:extLst>
            <a:ext uri="{FF2B5EF4-FFF2-40B4-BE49-F238E27FC236}">
              <a16:creationId xmlns:a16="http://schemas.microsoft.com/office/drawing/2014/main" id="{805E4D1C-F6DF-49FB-9976-75144F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032291" y="499788"/>
          <a:ext cx="768035" cy="326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294409</xdr:colOff>
      <xdr:row>4</xdr:row>
      <xdr:rowOff>86591</xdr:rowOff>
    </xdr:from>
    <xdr:to>
      <xdr:col>2</xdr:col>
      <xdr:colOff>610033</xdr:colOff>
      <xdr:row>4</xdr:row>
      <xdr:rowOff>573230</xdr:rowOff>
    </xdr:to>
    <xdr:sp macro="" textlink="">
      <xdr:nvSpPr>
        <xdr:cNvPr id="19" name="Pfeil: nach unten 18">
          <a:extLst>
            <a:ext uri="{FF2B5EF4-FFF2-40B4-BE49-F238E27FC236}">
              <a16:creationId xmlns:a16="http://schemas.microsoft.com/office/drawing/2014/main" id="{70FD6B3B-0A0F-4122-AA3D-B038BC6C6F8A}"/>
            </a:ext>
          </a:extLst>
        </xdr:cNvPr>
        <xdr:cNvSpPr/>
      </xdr:nvSpPr>
      <xdr:spPr>
        <a:xfrm>
          <a:off x="4312227" y="432955"/>
          <a:ext cx="315624" cy="486639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322091</xdr:colOff>
      <xdr:row>4</xdr:row>
      <xdr:rowOff>95250</xdr:rowOff>
    </xdr:from>
    <xdr:to>
      <xdr:col>4</xdr:col>
      <xdr:colOff>647239</xdr:colOff>
      <xdr:row>4</xdr:row>
      <xdr:rowOff>572365</xdr:rowOff>
    </xdr:to>
    <xdr:sp macro="" textlink="">
      <xdr:nvSpPr>
        <xdr:cNvPr id="20" name="Pfeil: nach unten 19">
          <a:extLst>
            <a:ext uri="{FF2B5EF4-FFF2-40B4-BE49-F238E27FC236}">
              <a16:creationId xmlns:a16="http://schemas.microsoft.com/office/drawing/2014/main" id="{7D485B42-A432-43DA-BA5F-EC7F825D7321}"/>
            </a:ext>
          </a:extLst>
        </xdr:cNvPr>
        <xdr:cNvSpPr/>
      </xdr:nvSpPr>
      <xdr:spPr>
        <a:xfrm>
          <a:off x="6279546" y="441614"/>
          <a:ext cx="325148" cy="477115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45BC-911D-4DB7-AA43-0DC00D759156}">
  <sheetPr>
    <pageSetUpPr fitToPage="1"/>
  </sheetPr>
  <dimension ref="A1:F46"/>
  <sheetViews>
    <sheetView tabSelected="1" topLeftCell="A8" zoomScale="90" zoomScaleNormal="90" zoomScaleSheetLayoutView="142" zoomScalePageLayoutView="87" workbookViewId="0">
      <selection activeCell="B16" sqref="B16"/>
    </sheetView>
  </sheetViews>
  <sheetFormatPr baseColWidth="10" defaultColWidth="8.54296875" defaultRowHeight="13"/>
  <cols>
    <col min="1" max="1" width="52.81640625" style="1" customWidth="1"/>
    <col min="2" max="6" width="13.6328125" style="1" customWidth="1"/>
    <col min="7" max="16384" width="8.54296875" style="1"/>
  </cols>
  <sheetData>
    <row r="1" spans="1:6" ht="1.5" customHeight="1"/>
    <row r="2" spans="1:6" ht="12.75" hidden="1" customHeight="1"/>
    <row r="3" spans="1:6" ht="12.75" customHeight="1"/>
    <row r="4" spans="1:6" ht="12.75" customHeight="1"/>
    <row r="5" spans="1:6" ht="49.9" customHeight="1">
      <c r="A5" s="38" t="s">
        <v>22</v>
      </c>
      <c r="B5" s="39"/>
      <c r="C5" s="2"/>
      <c r="D5" s="2"/>
      <c r="E5" s="2"/>
      <c r="F5" s="2"/>
    </row>
    <row r="6" spans="1:6" s="15" customFormat="1" ht="18" customHeight="1">
      <c r="A6" s="48" t="s">
        <v>16</v>
      </c>
      <c r="B6" s="21" t="s">
        <v>17</v>
      </c>
      <c r="C6" s="53">
        <v>4.5</v>
      </c>
      <c r="D6" s="41" t="s">
        <v>18</v>
      </c>
      <c r="E6" s="55">
        <v>2.5</v>
      </c>
      <c r="F6" s="59" t="s">
        <v>19</v>
      </c>
    </row>
    <row r="7" spans="1:6" s="15" customFormat="1" ht="17.25" customHeight="1">
      <c r="A7" s="49"/>
      <c r="B7" s="14" t="s">
        <v>0</v>
      </c>
      <c r="C7" s="54"/>
      <c r="D7" s="42" t="s">
        <v>1</v>
      </c>
      <c r="E7" s="56"/>
      <c r="F7" s="60"/>
    </row>
    <row r="8" spans="1:6" ht="15.75" customHeight="1">
      <c r="A8" s="50"/>
      <c r="B8" s="57" t="s">
        <v>20</v>
      </c>
      <c r="C8" s="58"/>
      <c r="D8" s="57" t="s">
        <v>21</v>
      </c>
      <c r="E8" s="58"/>
      <c r="F8" s="61"/>
    </row>
    <row r="9" spans="1:6" ht="7.5" customHeight="1">
      <c r="A9" s="16"/>
      <c r="B9" s="17"/>
      <c r="C9" s="18"/>
      <c r="D9" s="17"/>
      <c r="E9" s="19"/>
      <c r="F9" s="20"/>
    </row>
    <row r="10" spans="1:6" ht="15.75" customHeight="1">
      <c r="A10" s="5" t="s">
        <v>2</v>
      </c>
      <c r="B10" s="3" t="s">
        <v>3</v>
      </c>
      <c r="C10" s="3" t="s">
        <v>4</v>
      </c>
      <c r="D10" s="3" t="s">
        <v>5</v>
      </c>
      <c r="E10" s="51" t="s">
        <v>6</v>
      </c>
      <c r="F10" s="52"/>
    </row>
    <row r="11" spans="1:6" ht="15.75" customHeight="1">
      <c r="A11" s="6"/>
      <c r="B11" s="4" t="s">
        <v>7</v>
      </c>
      <c r="C11" s="4" t="s">
        <v>7</v>
      </c>
      <c r="D11" s="4" t="s">
        <v>7</v>
      </c>
      <c r="E11" s="4" t="s">
        <v>8</v>
      </c>
      <c r="F11" s="7" t="s">
        <v>9</v>
      </c>
    </row>
    <row r="12" spans="1:6" ht="15.75" customHeight="1">
      <c r="A12" s="8" t="s">
        <v>10</v>
      </c>
      <c r="B12" s="9"/>
      <c r="C12" s="9"/>
      <c r="D12" s="10"/>
      <c r="E12" s="4"/>
      <c r="F12" s="11">
        <v>0.38541666666666669</v>
      </c>
    </row>
    <row r="13" spans="1:6" ht="14.25" customHeight="1">
      <c r="A13" s="22" t="s">
        <v>23</v>
      </c>
      <c r="B13" s="43">
        <v>2500</v>
      </c>
      <c r="C13" s="44"/>
      <c r="D13" s="23">
        <f>B13+C13</f>
        <v>2500</v>
      </c>
      <c r="E13" s="12">
        <f t="shared" ref="E13:E37" si="0">ROUND(((B13/1000)*$C$6/1440)+(C13/100)*$E$6/1440,5)</f>
        <v>7.8100000000000001E-3</v>
      </c>
      <c r="F13" s="13">
        <f>F12+E13</f>
        <v>0.39322666666666667</v>
      </c>
    </row>
    <row r="14" spans="1:6" ht="14.25" customHeight="1">
      <c r="A14" s="24" t="s">
        <v>24</v>
      </c>
      <c r="B14" s="43"/>
      <c r="C14" s="44">
        <v>900</v>
      </c>
      <c r="D14" s="23">
        <f>D13+B14+C14</f>
        <v>3400</v>
      </c>
      <c r="E14" s="12">
        <f t="shared" si="0"/>
        <v>1.5630000000000002E-2</v>
      </c>
      <c r="F14" s="13">
        <f t="shared" ref="F14:F39" si="1">F13+E14</f>
        <v>0.40885666666666665</v>
      </c>
    </row>
    <row r="15" spans="1:6" ht="14.25" customHeight="1">
      <c r="A15" s="45" t="s">
        <v>25</v>
      </c>
      <c r="B15" s="43">
        <v>2800</v>
      </c>
      <c r="C15" s="44"/>
      <c r="D15" s="23">
        <f t="shared" ref="D15:D39" si="2">D14+B15+C15</f>
        <v>6200</v>
      </c>
      <c r="E15" s="12">
        <f t="shared" si="0"/>
        <v>8.7500000000000008E-3</v>
      </c>
      <c r="F15" s="13">
        <f t="shared" si="1"/>
        <v>0.41760666666666663</v>
      </c>
    </row>
    <row r="16" spans="1:6" ht="14.25" customHeight="1">
      <c r="A16" s="24" t="s">
        <v>26</v>
      </c>
      <c r="B16" s="43"/>
      <c r="C16" s="44">
        <v>800</v>
      </c>
      <c r="D16" s="23">
        <f t="shared" si="2"/>
        <v>7000</v>
      </c>
      <c r="E16" s="12">
        <f t="shared" si="0"/>
        <v>1.389E-2</v>
      </c>
      <c r="F16" s="13">
        <f t="shared" si="1"/>
        <v>0.43149666666666664</v>
      </c>
    </row>
    <row r="17" spans="1:6" ht="14.25" customHeight="1">
      <c r="A17" s="45" t="s">
        <v>27</v>
      </c>
      <c r="B17" s="43">
        <v>2900</v>
      </c>
      <c r="C17" s="44"/>
      <c r="D17" s="23">
        <f t="shared" si="2"/>
        <v>9900</v>
      </c>
      <c r="E17" s="12">
        <f t="shared" si="0"/>
        <v>9.0600000000000003E-3</v>
      </c>
      <c r="F17" s="13">
        <f t="shared" si="1"/>
        <v>0.44055666666666665</v>
      </c>
    </row>
    <row r="18" spans="1:6" ht="14.25" customHeight="1">
      <c r="A18" s="24" t="s">
        <v>28</v>
      </c>
      <c r="B18" s="43"/>
      <c r="C18" s="44">
        <v>900</v>
      </c>
      <c r="D18" s="23">
        <f t="shared" si="2"/>
        <v>10800</v>
      </c>
      <c r="E18" s="12">
        <f t="shared" si="0"/>
        <v>1.5630000000000002E-2</v>
      </c>
      <c r="F18" s="13">
        <f t="shared" si="1"/>
        <v>0.45618666666666663</v>
      </c>
    </row>
    <row r="19" spans="1:6" ht="14.25" customHeight="1">
      <c r="A19" s="45" t="s">
        <v>29</v>
      </c>
      <c r="B19" s="43">
        <v>4800</v>
      </c>
      <c r="C19" s="44"/>
      <c r="D19" s="23">
        <f t="shared" si="2"/>
        <v>15600</v>
      </c>
      <c r="E19" s="12">
        <f t="shared" si="0"/>
        <v>1.4999999999999999E-2</v>
      </c>
      <c r="F19" s="13">
        <f t="shared" si="1"/>
        <v>0.47118666666666664</v>
      </c>
    </row>
    <row r="20" spans="1:6" ht="14.25" customHeight="1">
      <c r="A20" s="24" t="s">
        <v>30</v>
      </c>
      <c r="B20" s="43"/>
      <c r="C20" s="44">
        <v>1300</v>
      </c>
      <c r="D20" s="23">
        <f t="shared" si="2"/>
        <v>16900</v>
      </c>
      <c r="E20" s="12">
        <f t="shared" si="0"/>
        <v>2.257E-2</v>
      </c>
      <c r="F20" s="13">
        <f t="shared" si="1"/>
        <v>0.49375666666666662</v>
      </c>
    </row>
    <row r="21" spans="1:6" ht="14.25" customHeight="1">
      <c r="A21" s="46" t="s">
        <v>31</v>
      </c>
      <c r="B21" s="43">
        <v>500</v>
      </c>
      <c r="C21" s="44"/>
      <c r="D21" s="23">
        <f t="shared" si="2"/>
        <v>17400</v>
      </c>
      <c r="E21" s="12">
        <f t="shared" si="0"/>
        <v>1.56E-3</v>
      </c>
      <c r="F21" s="13">
        <f t="shared" si="1"/>
        <v>0.49531666666666663</v>
      </c>
    </row>
    <row r="22" spans="1:6" ht="14.25" customHeight="1">
      <c r="A22" s="47" t="s">
        <v>32</v>
      </c>
      <c r="B22" s="43"/>
      <c r="C22" s="44">
        <v>200</v>
      </c>
      <c r="D22" s="23">
        <f t="shared" si="2"/>
        <v>17600</v>
      </c>
      <c r="E22" s="12">
        <f t="shared" si="0"/>
        <v>3.47E-3</v>
      </c>
      <c r="F22" s="13">
        <f t="shared" si="1"/>
        <v>0.4987866666666666</v>
      </c>
    </row>
    <row r="23" spans="1:6" ht="14.25" customHeight="1">
      <c r="A23" s="46" t="s">
        <v>33</v>
      </c>
      <c r="B23" s="43">
        <v>1100</v>
      </c>
      <c r="C23" s="44"/>
      <c r="D23" s="23">
        <f t="shared" si="2"/>
        <v>18700</v>
      </c>
      <c r="E23" s="12">
        <f t="shared" si="0"/>
        <v>3.4399999999999999E-3</v>
      </c>
      <c r="F23" s="13">
        <f t="shared" si="1"/>
        <v>0.5022266666666666</v>
      </c>
    </row>
    <row r="24" spans="1:6" ht="14.25" customHeight="1">
      <c r="A24" s="46" t="s">
        <v>34</v>
      </c>
      <c r="B24" s="43">
        <v>6500</v>
      </c>
      <c r="C24" s="44"/>
      <c r="D24" s="23">
        <f t="shared" si="2"/>
        <v>25200</v>
      </c>
      <c r="E24" s="12">
        <f t="shared" si="0"/>
        <v>2.0310000000000002E-2</v>
      </c>
      <c r="F24" s="13">
        <f t="shared" si="1"/>
        <v>0.52253666666666665</v>
      </c>
    </row>
    <row r="25" spans="1:6" ht="14.25" customHeight="1">
      <c r="A25" s="46" t="s">
        <v>35</v>
      </c>
      <c r="B25" s="43">
        <v>1800</v>
      </c>
      <c r="C25" s="44"/>
      <c r="D25" s="23">
        <f t="shared" si="2"/>
        <v>27000</v>
      </c>
      <c r="E25" s="12">
        <f t="shared" si="0"/>
        <v>5.6299999999999996E-3</v>
      </c>
      <c r="F25" s="13">
        <f t="shared" si="1"/>
        <v>0.52816666666666667</v>
      </c>
    </row>
    <row r="26" spans="1:6" ht="14.25" customHeight="1">
      <c r="A26" s="24" t="s">
        <v>36</v>
      </c>
      <c r="B26" s="43"/>
      <c r="C26" s="44">
        <v>900</v>
      </c>
      <c r="D26" s="23">
        <f t="shared" si="2"/>
        <v>27900</v>
      </c>
      <c r="E26" s="12">
        <f t="shared" si="0"/>
        <v>1.5630000000000002E-2</v>
      </c>
      <c r="F26" s="13">
        <f t="shared" si="1"/>
        <v>0.54379666666666671</v>
      </c>
    </row>
    <row r="27" spans="1:6" ht="14.25" customHeight="1">
      <c r="A27" s="45" t="s">
        <v>37</v>
      </c>
      <c r="B27" s="43">
        <v>1200</v>
      </c>
      <c r="C27" s="44"/>
      <c r="D27" s="23">
        <f t="shared" si="2"/>
        <v>29100</v>
      </c>
      <c r="E27" s="12">
        <f t="shared" si="0"/>
        <v>3.7499999999999999E-3</v>
      </c>
      <c r="F27" s="13">
        <f t="shared" si="1"/>
        <v>0.54754666666666674</v>
      </c>
    </row>
    <row r="28" spans="1:6" ht="14.25" customHeight="1">
      <c r="A28" s="24" t="s">
        <v>38</v>
      </c>
      <c r="B28" s="43"/>
      <c r="C28" s="44">
        <v>750</v>
      </c>
      <c r="D28" s="23">
        <f t="shared" si="2"/>
        <v>29850</v>
      </c>
      <c r="E28" s="12">
        <f t="shared" si="0"/>
        <v>1.302E-2</v>
      </c>
      <c r="F28" s="13">
        <f t="shared" si="1"/>
        <v>0.56056666666666677</v>
      </c>
    </row>
    <row r="29" spans="1:6" ht="14.25" customHeight="1">
      <c r="A29" s="45" t="s">
        <v>39</v>
      </c>
      <c r="B29" s="43">
        <v>450</v>
      </c>
      <c r="C29" s="44"/>
      <c r="D29" s="23">
        <f t="shared" si="2"/>
        <v>30300</v>
      </c>
      <c r="E29" s="12">
        <f t="shared" si="0"/>
        <v>1.41E-3</v>
      </c>
      <c r="F29" s="13">
        <f t="shared" si="1"/>
        <v>0.56197666666666679</v>
      </c>
    </row>
    <row r="30" spans="1:6" ht="14.25" customHeight="1">
      <c r="A30" s="45" t="s">
        <v>40</v>
      </c>
      <c r="B30" s="43">
        <v>300</v>
      </c>
      <c r="C30" s="44"/>
      <c r="D30" s="23">
        <f t="shared" si="2"/>
        <v>30600</v>
      </c>
      <c r="E30" s="12">
        <f t="shared" si="0"/>
        <v>9.3999999999999997E-4</v>
      </c>
      <c r="F30" s="13">
        <f t="shared" si="1"/>
        <v>0.56291666666666684</v>
      </c>
    </row>
    <row r="31" spans="1:6" ht="14.25" customHeight="1">
      <c r="A31" s="46" t="s">
        <v>41</v>
      </c>
      <c r="B31" s="43">
        <v>2300</v>
      </c>
      <c r="C31" s="44"/>
      <c r="D31" s="23">
        <f t="shared" si="2"/>
        <v>32900</v>
      </c>
      <c r="E31" s="12">
        <f t="shared" si="0"/>
        <v>7.1900000000000002E-3</v>
      </c>
      <c r="F31" s="13">
        <f t="shared" si="1"/>
        <v>0.57010666666666687</v>
      </c>
    </row>
    <row r="32" spans="1:6" ht="14.25" customHeight="1">
      <c r="A32" s="46" t="s">
        <v>42</v>
      </c>
      <c r="B32" s="43">
        <v>2900</v>
      </c>
      <c r="C32" s="44"/>
      <c r="D32" s="23">
        <f t="shared" si="2"/>
        <v>35800</v>
      </c>
      <c r="E32" s="12">
        <f t="shared" si="0"/>
        <v>9.0600000000000003E-3</v>
      </c>
      <c r="F32" s="13">
        <f t="shared" si="1"/>
        <v>0.57916666666666683</v>
      </c>
    </row>
    <row r="33" spans="1:6" ht="14.25" customHeight="1">
      <c r="A33" s="24" t="s">
        <v>43</v>
      </c>
      <c r="B33" s="43"/>
      <c r="C33" s="44">
        <v>1000</v>
      </c>
      <c r="D33" s="23">
        <f t="shared" si="2"/>
        <v>36800</v>
      </c>
      <c r="E33" s="12">
        <f t="shared" si="0"/>
        <v>1.736E-2</v>
      </c>
      <c r="F33" s="13">
        <f t="shared" si="1"/>
        <v>0.59652666666666687</v>
      </c>
    </row>
    <row r="34" spans="1:6" ht="14.25" customHeight="1">
      <c r="A34" s="46" t="s">
        <v>44</v>
      </c>
      <c r="B34" s="43">
        <v>1000</v>
      </c>
      <c r="C34" s="44"/>
      <c r="D34" s="23">
        <f t="shared" si="2"/>
        <v>37800</v>
      </c>
      <c r="E34" s="12">
        <f t="shared" si="0"/>
        <v>3.13E-3</v>
      </c>
      <c r="F34" s="13">
        <f t="shared" si="1"/>
        <v>0.59965666666666684</v>
      </c>
    </row>
    <row r="35" spans="1:6" ht="14.25" customHeight="1">
      <c r="A35" s="24" t="s">
        <v>45</v>
      </c>
      <c r="B35" s="43"/>
      <c r="C35" s="44">
        <v>500</v>
      </c>
      <c r="D35" s="23">
        <f t="shared" si="2"/>
        <v>38300</v>
      </c>
      <c r="E35" s="12">
        <f t="shared" si="0"/>
        <v>8.6800000000000002E-3</v>
      </c>
      <c r="F35" s="13">
        <f t="shared" si="1"/>
        <v>0.60833666666666686</v>
      </c>
    </row>
    <row r="36" spans="1:6" ht="14.25" customHeight="1">
      <c r="A36" s="46" t="s">
        <v>46</v>
      </c>
      <c r="B36" s="43">
        <v>700</v>
      </c>
      <c r="C36" s="44"/>
      <c r="D36" s="23">
        <f t="shared" si="2"/>
        <v>39000</v>
      </c>
      <c r="E36" s="12">
        <f t="shared" si="0"/>
        <v>2.1900000000000001E-3</v>
      </c>
      <c r="F36" s="13">
        <f t="shared" si="1"/>
        <v>0.61052666666666688</v>
      </c>
    </row>
    <row r="37" spans="1:6" ht="14.25" customHeight="1">
      <c r="A37" s="24" t="s">
        <v>32</v>
      </c>
      <c r="B37" s="43"/>
      <c r="C37" s="44">
        <v>200</v>
      </c>
      <c r="D37" s="23">
        <f t="shared" si="2"/>
        <v>39200</v>
      </c>
      <c r="E37" s="37">
        <f t="shared" si="0"/>
        <v>3.47E-3</v>
      </c>
      <c r="F37" s="40">
        <f t="shared" si="1"/>
        <v>0.61399666666666686</v>
      </c>
    </row>
    <row r="38" spans="1:6" ht="14.25" customHeight="1">
      <c r="A38" s="46" t="s">
        <v>47</v>
      </c>
      <c r="B38" s="43">
        <v>1100</v>
      </c>
      <c r="C38" s="44"/>
      <c r="D38" s="23">
        <f t="shared" si="2"/>
        <v>40300</v>
      </c>
      <c r="E38" s="37">
        <f t="shared" ref="E38:E39" si="3">ROUND(((B38/1000)*$C$6/1440)+(C38/100)*$E$6/1440,5)</f>
        <v>3.4399999999999999E-3</v>
      </c>
      <c r="F38" s="40">
        <f t="shared" si="1"/>
        <v>0.61743666666666686</v>
      </c>
    </row>
    <row r="39" spans="1:6" ht="14.25" customHeight="1">
      <c r="A39" s="24" t="s">
        <v>48</v>
      </c>
      <c r="B39" s="43"/>
      <c r="C39" s="44">
        <v>600</v>
      </c>
      <c r="D39" s="23">
        <f t="shared" si="2"/>
        <v>40900</v>
      </c>
      <c r="E39" s="37">
        <f t="shared" si="3"/>
        <v>1.042E-2</v>
      </c>
      <c r="F39" s="40">
        <f t="shared" si="1"/>
        <v>0.62785666666666684</v>
      </c>
    </row>
    <row r="40" spans="1:6" ht="14.25" customHeight="1" thickBot="1">
      <c r="A40" s="25"/>
      <c r="B40" s="25"/>
      <c r="C40" s="25"/>
      <c r="D40" s="26"/>
    </row>
    <row r="41" spans="1:6" ht="14.25" customHeight="1" thickBot="1">
      <c r="A41" s="27" t="s">
        <v>11</v>
      </c>
      <c r="B41" s="28">
        <f>SUM(B13:B40)</f>
        <v>32850</v>
      </c>
      <c r="C41" s="29">
        <f>SUM(C13:C40)</f>
        <v>8050</v>
      </c>
      <c r="D41" s="30">
        <f>B41+C41</f>
        <v>40900</v>
      </c>
    </row>
    <row r="42" spans="1:6" ht="14.25" customHeight="1">
      <c r="A42" s="31"/>
      <c r="B42" s="31"/>
      <c r="C42" s="31"/>
      <c r="D42" s="31"/>
    </row>
    <row r="43" spans="1:6" ht="14.25" customHeight="1">
      <c r="A43" s="32" t="s">
        <v>12</v>
      </c>
      <c r="B43" s="33">
        <f>B41+C41</f>
        <v>40900</v>
      </c>
      <c r="C43" s="34">
        <f>B43*0.000621371</f>
        <v>25.414073900000002</v>
      </c>
      <c r="D43" s="31"/>
    </row>
    <row r="44" spans="1:6" ht="14.25" customHeight="1">
      <c r="A44" s="32" t="s">
        <v>13</v>
      </c>
      <c r="B44" s="35">
        <v>11</v>
      </c>
      <c r="C44" s="31"/>
      <c r="D44" s="31"/>
    </row>
    <row r="45" spans="1:6" ht="14.5">
      <c r="A45" s="32" t="s">
        <v>14</v>
      </c>
      <c r="B45" s="35">
        <f>COUNT(C13:C39)</f>
        <v>11</v>
      </c>
      <c r="C45" s="31"/>
      <c r="D45" s="31"/>
    </row>
    <row r="46" spans="1:6" ht="14.5">
      <c r="A46" s="32" t="s">
        <v>15</v>
      </c>
      <c r="B46" s="36">
        <f>C41/D41</f>
        <v>0.19682151589242053</v>
      </c>
      <c r="C46" s="31"/>
      <c r="D46" s="31"/>
    </row>
  </sheetData>
  <sheetProtection sheet="1" formatCells="0"/>
  <mergeCells count="7">
    <mergeCell ref="A6:A8"/>
    <mergeCell ref="E10:F10"/>
    <mergeCell ref="C6:C7"/>
    <mergeCell ref="E6:E7"/>
    <mergeCell ref="B8:C8"/>
    <mergeCell ref="F6:F8"/>
    <mergeCell ref="D8:E8"/>
  </mergeCells>
  <conditionalFormatting sqref="D13:D39">
    <cfRule type="expression" dxfId="1" priority="1">
      <formula>$A$9</formula>
    </cfRule>
  </conditionalFormatting>
  <conditionalFormatting sqref="E13:F39">
    <cfRule type="expression" dxfId="0" priority="9">
      <formula>$A$13</formula>
    </cfRule>
  </conditionalFormatting>
  <pageMargins left="0.29527559055118113" right="0.29527559055118113" top="0.39370078740157483" bottom="0.39370078740157483" header="0.11811023622047245" footer="0.11811023622047245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FA6DC043B02449E4F48293AB1E9A8" ma:contentTypeVersion="14" ma:contentTypeDescription="Ein neues Dokument erstellen." ma:contentTypeScope="" ma:versionID="edc72d24aea7043af177c1455e5af17e">
  <xsd:schema xmlns:xsd="http://www.w3.org/2001/XMLSchema" xmlns:xs="http://www.w3.org/2001/XMLSchema" xmlns:p="http://schemas.microsoft.com/office/2006/metadata/properties" xmlns:ns2="051b15b9-28a5-4fa3-9e01-23fa4f0eb841" xmlns:ns3="3345ad00-144c-4f0b-acf3-2e2a2b42a438" targetNamespace="http://schemas.microsoft.com/office/2006/metadata/properties" ma:root="true" ma:fieldsID="1483a24fddba28f2e7dd5f8a76bf4087" ns2:_="" ns3:_="">
    <xsd:import namespace="051b15b9-28a5-4fa3-9e01-23fa4f0eb841"/>
    <xsd:import namespace="3345ad00-144c-4f0b-acf3-2e2a2b42a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b15b9-28a5-4fa3-9e01-23fa4f0eb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673ad1b-0504-4777-ae13-1c57bcd2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5ad00-144c-4f0b-acf3-2e2a2b42a4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1d0ddc-edc9-4f20-84d2-8dd0ba0647f0}" ma:internalName="TaxCatchAll" ma:showField="CatchAllData" ma:web="3345ad00-144c-4f0b-acf3-2e2a2b42a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5ad00-144c-4f0b-acf3-2e2a2b42a438" xsi:nil="true"/>
    <lcf76f155ced4ddcb4097134ff3c332f xmlns="051b15b9-28a5-4fa3-9e01-23fa4f0eb8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6CA59F-266E-440E-A128-FFE9BFC14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10A59-876A-4485-81F0-86A126F6BFFE}"/>
</file>

<file path=customXml/itemProps3.xml><?xml version="1.0" encoding="utf-8"?>
<ds:datastoreItem xmlns:ds="http://schemas.openxmlformats.org/officeDocument/2006/customXml" ds:itemID="{449BE352-E351-4458-9688-194132957E9B}">
  <ds:schemaRefs>
    <ds:schemaRef ds:uri="http://schemas.microsoft.com/office/2006/metadata/properties"/>
    <ds:schemaRef ds:uri="http://schemas.microsoft.com/office/infopath/2007/PartnerControls"/>
    <ds:schemaRef ds:uri="3345ad00-144c-4f0b-acf3-2e2a2b42a438"/>
    <ds:schemaRef ds:uri="051b15b9-28a5-4fa3-9e01-23fa4f0eb8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WORLD SERIES CANNES</vt:lpstr>
      <vt:lpstr>'WORLD SERIES CANNES'!Druckbereich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dcterms:created xsi:type="dcterms:W3CDTF">2024-10-30T16:10:49Z</dcterms:created>
  <dcterms:modified xsi:type="dcterms:W3CDTF">2025-09-29T07:48:06Z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