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idemsports.sharepoint.com/sites/SWIMRUNAG/Shared Documents/Daten/Implementation/2025/Races/Austin/Times and Distances/"/>
    </mc:Choice>
  </mc:AlternateContent>
  <xr:revisionPtr revIDLastSave="130" documentId="8_{5BD0C191-4CD9-4DED-8065-97F5AAC04756}" xr6:coauthVersionLast="47" xr6:coauthVersionMax="47" xr10:uidLastSave="{033A4B5C-B562-4C86-87F8-6C38BE027D12}"/>
  <bookViews>
    <workbookView xWindow="-98" yWindow="-98" windowWidth="20715" windowHeight="13155" xr2:uid="{74AE89CC-65EA-43E2-9E9D-13C356FD1A39}"/>
  </bookViews>
  <sheets>
    <sheet name="WORLD SERIES AUSTIN" sheetId="2" r:id="rId1"/>
  </sheets>
  <definedNames>
    <definedName name="_xlnm.Print_Area" localSheetId="0">'WORLD SERIES AUSTIN'!$A$5:$F$64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C27" i="2"/>
  <c r="B27" i="2"/>
  <c r="B29" i="2" s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E15" i="2"/>
  <c r="E16" i="2"/>
  <c r="E17" i="2"/>
  <c r="E18" i="2"/>
  <c r="E19" i="2"/>
  <c r="E20" i="2"/>
  <c r="E21" i="2"/>
  <c r="E22" i="2"/>
  <c r="E23" i="2"/>
  <c r="E24" i="2"/>
  <c r="E25" i="2"/>
  <c r="E14" i="2"/>
  <c r="E13" i="2"/>
  <c r="F13" i="2" s="1"/>
  <c r="F14" i="2" s="1"/>
  <c r="F15" i="2" s="1"/>
  <c r="F16" i="2" s="1"/>
  <c r="F17" i="2" s="1"/>
  <c r="F18" i="2" s="1"/>
  <c r="F19" i="2" s="1"/>
  <c r="C29" i="2" l="1"/>
  <c r="F20" i="2"/>
  <c r="F21" i="2" s="1"/>
  <c r="F22" i="2" s="1"/>
  <c r="F23" i="2" s="1"/>
  <c r="F24" i="2" s="1"/>
  <c r="F25" i="2" s="1"/>
  <c r="D27" i="2"/>
  <c r="B32" i="2" s="1"/>
</calcChain>
</file>

<file path=xl/sharedStrings.xml><?xml version="1.0" encoding="utf-8"?>
<sst xmlns="http://schemas.openxmlformats.org/spreadsheetml/2006/main" count="38" uniqueCount="36">
  <si>
    <t>in min/km</t>
  </si>
  <si>
    <t>in min/100m</t>
  </si>
  <si>
    <t>Location</t>
  </si>
  <si>
    <t>Running</t>
  </si>
  <si>
    <t>Swimming</t>
  </si>
  <si>
    <t>Total Distance</t>
  </si>
  <si>
    <t>Your Projected Time</t>
  </si>
  <si>
    <t>in meters</t>
  </si>
  <si>
    <t>Time in hh:mm</t>
  </si>
  <si>
    <t>Time on clock</t>
  </si>
  <si>
    <t xml:space="preserve">START: </t>
  </si>
  <si>
    <t>Total distances in meters</t>
  </si>
  <si>
    <t>Total distance:  meters / miles</t>
  </si>
  <si>
    <t>Runs</t>
  </si>
  <si>
    <t>Swims</t>
  </si>
  <si>
    <t>% Swimming</t>
  </si>
  <si>
    <t>Determine Your Average Personal Race Pace!</t>
  </si>
  <si>
    <t>Ø Running Pace</t>
  </si>
  <si>
    <t xml:space="preserve">Ø Swimming Pace </t>
  </si>
  <si>
    <t>Please note that the calculation does not account for trail gradient or technical difficulties.</t>
  </si>
  <si>
    <t>4.5 min/km = 4min 30s/km</t>
  </si>
  <si>
    <t>2.5 min/100m = 2min 30s/100m</t>
  </si>
  <si>
    <t>Times and Distances 
ÖTILLÖ World Series Austin</t>
  </si>
  <si>
    <r>
      <rPr>
        <b/>
        <sz val="8"/>
        <color rgb="FF000000"/>
        <rFont val="Trasandina Regular"/>
        <family val="3"/>
      </rPr>
      <t xml:space="preserve">Start - </t>
    </r>
    <r>
      <rPr>
        <sz val="8"/>
        <color rgb="FF000000"/>
        <rFont val="Trasandina Regular"/>
        <family val="3"/>
      </rPr>
      <t>Run 1</t>
    </r>
  </si>
  <si>
    <t>Swim 1</t>
  </si>
  <si>
    <t>Run 2</t>
  </si>
  <si>
    <r>
      <t>Swim 2</t>
    </r>
    <r>
      <rPr>
        <sz val="8"/>
        <color theme="1"/>
        <rFont val="Trasandina Regular"/>
        <family val="3"/>
      </rPr>
      <t xml:space="preserve"> </t>
    </r>
  </si>
  <si>
    <t>Run 3</t>
  </si>
  <si>
    <t>Swim 3</t>
  </si>
  <si>
    <t>Run 4</t>
  </si>
  <si>
    <t>Swim 4</t>
  </si>
  <si>
    <t>Run 5</t>
  </si>
  <si>
    <t>Swim 5</t>
  </si>
  <si>
    <t>Run 6</t>
  </si>
  <si>
    <t>Swim 6</t>
  </si>
  <si>
    <r>
      <t xml:space="preserve">Run 7- </t>
    </r>
    <r>
      <rPr>
        <b/>
        <sz val="8"/>
        <rFont val="Trasandina Regular"/>
        <family val="3"/>
      </rPr>
      <t>Finish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</si>
</sst>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0.0%"/>
  </numFmts>
  <fonts count="26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8"/>
      <name val="Trasandina Black"/>
      <family val="3"/>
    </font>
    <font>
      <sz val="22"/>
      <name val="Trasandina Medium"/>
      <family val="3"/>
    </font>
    <font>
      <sz val="10"/>
      <color rgb="FF000000"/>
      <name val="Trasandina Regular"/>
      <family val="3"/>
    </font>
    <font>
      <b/>
      <sz val="10"/>
      <color rgb="FF000000"/>
      <name val="Trasandina Regular"/>
      <family val="3"/>
    </font>
    <font>
      <sz val="11"/>
      <name val="Trasandina Medium"/>
      <family val="3"/>
    </font>
    <font>
      <sz val="9"/>
      <name val="Trasandina Regular"/>
      <family val="3"/>
    </font>
    <font>
      <sz val="11"/>
      <name val="Trasandina Regular"/>
      <family val="3"/>
    </font>
    <font>
      <sz val="9"/>
      <color theme="1"/>
      <name val="Trasandina Regular"/>
      <family val="3"/>
    </font>
    <font>
      <b/>
      <sz val="12"/>
      <color rgb="FF000000"/>
      <name val="Trasandina Regular"/>
      <family val="3"/>
    </font>
    <font>
      <sz val="9"/>
      <color theme="0" tint="-0.499984740745262"/>
      <name val="Trasandina Regular"/>
      <family val="3"/>
    </font>
    <font>
      <sz val="8"/>
      <color rgb="FF000000"/>
      <name val="Trasandina Regular"/>
      <family val="3"/>
    </font>
    <font>
      <b/>
      <sz val="8"/>
      <color rgb="FF000000"/>
      <name val="Trasandina Regular"/>
      <family val="3"/>
    </font>
    <font>
      <sz val="8"/>
      <name val="Trasandina Regular"/>
      <family val="3"/>
    </font>
    <font>
      <sz val="8"/>
      <color theme="4"/>
      <name val="Trasandina Regular"/>
      <family val="3"/>
    </font>
    <font>
      <sz val="8"/>
      <color rgb="FF0070C0"/>
      <name val="Trasandina Regular"/>
      <family val="3"/>
    </font>
    <font>
      <b/>
      <sz val="8"/>
      <name val="Trasandina Regular"/>
      <family val="3"/>
    </font>
    <font>
      <sz val="8"/>
      <color theme="0" tint="-0.499984740745262"/>
      <name val="Trasandina Regular"/>
      <family val="3"/>
    </font>
    <font>
      <sz val="10"/>
      <color rgb="FF000000"/>
      <name val="Trasandina Medium"/>
      <family val="3"/>
    </font>
    <font>
      <sz val="10"/>
      <color theme="4"/>
      <name val="Trasandina Medium"/>
      <family val="3"/>
    </font>
    <font>
      <sz val="10"/>
      <name val="Trasandina Medium"/>
      <family val="3"/>
    </font>
    <font>
      <sz val="9"/>
      <color rgb="FF000000"/>
      <name val="Trasandina Regular"/>
      <family val="3"/>
    </font>
    <font>
      <sz val="7"/>
      <name val="Trasandina Medium"/>
      <family val="3"/>
    </font>
    <font>
      <sz val="16"/>
      <name val="Trasandina Black"/>
      <family val="3"/>
    </font>
    <font>
      <sz val="8"/>
      <color theme="1"/>
      <name val="Trasandina 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0" fontId="5" fillId="0" borderId="3" xfId="1" applyFont="1" applyBorder="1" applyAlignment="1">
      <alignment horizontal="left" vertical="top" wrapText="1"/>
    </xf>
    <xf numFmtId="20" fontId="9" fillId="0" borderId="2" xfId="1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 indent="1"/>
    </xf>
    <xf numFmtId="0" fontId="11" fillId="0" borderId="2" xfId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14" fillId="3" borderId="7" xfId="1" applyNumberFormat="1" applyFont="1" applyFill="1" applyBorder="1" applyAlignment="1">
      <alignment horizontal="center" vertical="top" wrapText="1"/>
    </xf>
    <xf numFmtId="164" fontId="14" fillId="5" borderId="7" xfId="1" applyNumberFormat="1" applyFont="1" applyFill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6" fillId="4" borderId="3" xfId="1" applyFont="1" applyFill="1" applyBorder="1" applyAlignment="1">
      <alignment horizontal="left" vertical="top"/>
    </xf>
    <xf numFmtId="0" fontId="7" fillId="4" borderId="2" xfId="1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22" fillId="0" borderId="2" xfId="1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top" wrapText="1"/>
    </xf>
    <xf numFmtId="3" fontId="14" fillId="5" borderId="2" xfId="0" applyNumberFormat="1" applyFont="1" applyFill="1" applyBorder="1" applyAlignment="1">
      <alignment horizontal="center" vertical="top" shrinkToFit="1"/>
    </xf>
    <xf numFmtId="0" fontId="16" fillId="3" borderId="3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8" xfId="0" applyFont="1" applyBorder="1" applyAlignment="1">
      <alignment horizontal="left" vertical="top"/>
    </xf>
    <xf numFmtId="3" fontId="19" fillId="0" borderId="8" xfId="0" applyNumberFormat="1" applyFont="1" applyBorder="1" applyAlignment="1">
      <alignment horizontal="center" vertical="top"/>
    </xf>
    <xf numFmtId="3" fontId="20" fillId="0" borderId="8" xfId="0" applyNumberFormat="1" applyFont="1" applyBorder="1" applyAlignment="1">
      <alignment horizontal="center" vertical="top"/>
    </xf>
    <xf numFmtId="3" fontId="21" fillId="0" borderId="9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right" vertical="top"/>
    </xf>
    <xf numFmtId="3" fontId="19" fillId="0" borderId="0" xfId="0" applyNumberFormat="1" applyFont="1" applyAlignment="1">
      <alignment horizontal="center" vertical="top"/>
    </xf>
    <xf numFmtId="4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165" fontId="19" fillId="0" borderId="0" xfId="0" applyNumberFormat="1" applyFont="1" applyAlignment="1">
      <alignment horizontal="center" vertical="top"/>
    </xf>
    <xf numFmtId="164" fontId="14" fillId="3" borderId="2" xfId="1" applyNumberFormat="1" applyFont="1" applyFill="1" applyBorder="1" applyAlignment="1">
      <alignment horizontal="center" vertical="top" wrapText="1"/>
    </xf>
    <xf numFmtId="0" fontId="2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64" fontId="14" fillId="5" borderId="2" xfId="1" applyNumberFormat="1" applyFont="1" applyFill="1" applyBorder="1" applyAlignment="1">
      <alignment horizontal="center" vertical="top" wrapText="1"/>
    </xf>
    <xf numFmtId="3" fontId="15" fillId="3" borderId="3" xfId="0" applyNumberFormat="1" applyFont="1" applyFill="1" applyBorder="1" applyAlignment="1">
      <alignment horizontal="center" vertical="top" shrinkToFit="1"/>
    </xf>
    <xf numFmtId="3" fontId="12" fillId="5" borderId="2" xfId="0" applyNumberFormat="1" applyFont="1" applyFill="1" applyBorder="1" applyAlignment="1">
      <alignment horizontal="center" vertical="top" shrinkToFit="1"/>
    </xf>
    <xf numFmtId="0" fontId="8" fillId="0" borderId="1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</cellXfs>
  <cellStyles count="2">
    <cellStyle name="Standard" xfId="0" builtinId="0"/>
    <cellStyle name="Standard 2" xfId="1" xr:uid="{F00E2819-A9E3-4F96-888A-7AED8B23397C}"/>
  </cellStyles>
  <dxfs count="7"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115958</xdr:colOff>
      <xdr:row>4</xdr:row>
      <xdr:rowOff>160988</xdr:rowOff>
    </xdr:from>
    <xdr:to>
      <xdr:col>5</xdr:col>
      <xdr:colOff>883994</xdr:colOff>
      <xdr:row>4</xdr:row>
      <xdr:rowOff>487284</xdr:rowOff>
    </xdr:to>
    <xdr:pic>
      <xdr:nvPicPr>
        <xdr:cNvPr id="18" name="Grafik 1">
          <a:extLst>
            <a:ext uri="{FF2B5EF4-FFF2-40B4-BE49-F238E27FC236}">
              <a16:creationId xmlns:a16="http://schemas.microsoft.com/office/drawing/2014/main" id="{805E4D1C-F6DF-49FB-9976-75144F02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58625" y="499655"/>
          <a:ext cx="768036" cy="326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294409</xdr:colOff>
      <xdr:row>4</xdr:row>
      <xdr:rowOff>86591</xdr:rowOff>
    </xdr:from>
    <xdr:to>
      <xdr:col>2</xdr:col>
      <xdr:colOff>610033</xdr:colOff>
      <xdr:row>4</xdr:row>
      <xdr:rowOff>573230</xdr:rowOff>
    </xdr:to>
    <xdr:sp macro="" textlink="">
      <xdr:nvSpPr>
        <xdr:cNvPr id="19" name="Pfeil: nach unten 18">
          <a:extLst>
            <a:ext uri="{FF2B5EF4-FFF2-40B4-BE49-F238E27FC236}">
              <a16:creationId xmlns:a16="http://schemas.microsoft.com/office/drawing/2014/main" id="{70FD6B3B-0A0F-4122-AA3D-B038BC6C6F8A}"/>
            </a:ext>
          </a:extLst>
        </xdr:cNvPr>
        <xdr:cNvSpPr/>
      </xdr:nvSpPr>
      <xdr:spPr>
        <a:xfrm>
          <a:off x="4312227" y="432955"/>
          <a:ext cx="315624" cy="486639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4</xdr:col>
      <xdr:colOff>322091</xdr:colOff>
      <xdr:row>4</xdr:row>
      <xdr:rowOff>95250</xdr:rowOff>
    </xdr:from>
    <xdr:to>
      <xdr:col>4</xdr:col>
      <xdr:colOff>647239</xdr:colOff>
      <xdr:row>4</xdr:row>
      <xdr:rowOff>572365</xdr:rowOff>
    </xdr:to>
    <xdr:sp macro="" textlink="">
      <xdr:nvSpPr>
        <xdr:cNvPr id="20" name="Pfeil: nach unten 19">
          <a:extLst>
            <a:ext uri="{FF2B5EF4-FFF2-40B4-BE49-F238E27FC236}">
              <a16:creationId xmlns:a16="http://schemas.microsoft.com/office/drawing/2014/main" id="{7D485B42-A432-43DA-BA5F-EC7F825D7321}"/>
            </a:ext>
          </a:extLst>
        </xdr:cNvPr>
        <xdr:cNvSpPr/>
      </xdr:nvSpPr>
      <xdr:spPr>
        <a:xfrm>
          <a:off x="6279546" y="441614"/>
          <a:ext cx="325148" cy="477115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45BC-911D-4DB7-AA43-0DC00D759156}">
  <sheetPr>
    <pageSetUpPr fitToPage="1"/>
  </sheetPr>
  <dimension ref="A1:F64"/>
  <sheetViews>
    <sheetView tabSelected="1" zoomScale="90" zoomScaleNormal="90" zoomScaleSheetLayoutView="142" zoomScalePageLayoutView="87" workbookViewId="0">
      <selection activeCell="P13" sqref="P13"/>
    </sheetView>
  </sheetViews>
  <sheetFormatPr baseColWidth="10" defaultColWidth="8.53125" defaultRowHeight="13.15" x14ac:dyDescent="0.45"/>
  <cols>
    <col min="1" max="1" width="42.59765625" style="1" customWidth="1"/>
    <col min="2" max="6" width="13.59765625" style="1" customWidth="1"/>
    <col min="7" max="16384" width="8.53125" style="1"/>
  </cols>
  <sheetData>
    <row r="1" spans="1:6" ht="1.5" customHeight="1" x14ac:dyDescent="0.45"/>
    <row r="2" spans="1:6" ht="12.75" hidden="1" customHeight="1" x14ac:dyDescent="0.45"/>
    <row r="3" spans="1:6" ht="12.75" customHeight="1" x14ac:dyDescent="0.45"/>
    <row r="4" spans="1:6" ht="12.75" customHeight="1" x14ac:dyDescent="0.45"/>
    <row r="5" spans="1:6" ht="49.9" customHeight="1" x14ac:dyDescent="0.45">
      <c r="A5" s="39" t="s">
        <v>22</v>
      </c>
      <c r="B5" s="40"/>
      <c r="C5" s="2"/>
      <c r="D5" s="2"/>
      <c r="E5" s="2"/>
      <c r="F5" s="2"/>
    </row>
    <row r="6" spans="1:6" s="15" customFormat="1" ht="18" customHeight="1" x14ac:dyDescent="0.45">
      <c r="A6" s="44" t="s">
        <v>16</v>
      </c>
      <c r="B6" s="21" t="s">
        <v>17</v>
      </c>
      <c r="C6" s="49">
        <v>4.5</v>
      </c>
      <c r="D6" s="21" t="s">
        <v>18</v>
      </c>
      <c r="E6" s="51">
        <v>2.5</v>
      </c>
      <c r="F6" s="55" t="s">
        <v>19</v>
      </c>
    </row>
    <row r="7" spans="1:6" s="15" customFormat="1" ht="17.25" customHeight="1" x14ac:dyDescent="0.45">
      <c r="A7" s="45"/>
      <c r="B7" s="14" t="s">
        <v>0</v>
      </c>
      <c r="C7" s="50"/>
      <c r="D7" s="14" t="s">
        <v>1</v>
      </c>
      <c r="E7" s="52"/>
      <c r="F7" s="56"/>
    </row>
    <row r="8" spans="1:6" ht="15.75" customHeight="1" x14ac:dyDescent="0.45">
      <c r="A8" s="46"/>
      <c r="B8" s="53" t="s">
        <v>20</v>
      </c>
      <c r="C8" s="54"/>
      <c r="D8" s="53" t="s">
        <v>21</v>
      </c>
      <c r="E8" s="54"/>
      <c r="F8" s="57"/>
    </row>
    <row r="9" spans="1:6" ht="7.5" customHeight="1" x14ac:dyDescent="0.45">
      <c r="A9" s="16"/>
      <c r="B9" s="17"/>
      <c r="C9" s="18"/>
      <c r="D9" s="17"/>
      <c r="E9" s="19"/>
      <c r="F9" s="20"/>
    </row>
    <row r="10" spans="1:6" ht="15.75" customHeight="1" x14ac:dyDescent="0.45">
      <c r="A10" s="5" t="s">
        <v>2</v>
      </c>
      <c r="B10" s="3" t="s">
        <v>3</v>
      </c>
      <c r="C10" s="3" t="s">
        <v>4</v>
      </c>
      <c r="D10" s="3" t="s">
        <v>5</v>
      </c>
      <c r="E10" s="47" t="s">
        <v>6</v>
      </c>
      <c r="F10" s="48"/>
    </row>
    <row r="11" spans="1:6" ht="15.75" customHeight="1" x14ac:dyDescent="0.45">
      <c r="A11" s="6"/>
      <c r="B11" s="4" t="s">
        <v>7</v>
      </c>
      <c r="C11" s="4" t="s">
        <v>7</v>
      </c>
      <c r="D11" s="4" t="s">
        <v>7</v>
      </c>
      <c r="E11" s="4" t="s">
        <v>8</v>
      </c>
      <c r="F11" s="7" t="s">
        <v>9</v>
      </c>
    </row>
    <row r="12" spans="1:6" ht="15.75" customHeight="1" x14ac:dyDescent="0.45">
      <c r="A12" s="8" t="s">
        <v>10</v>
      </c>
      <c r="B12" s="9"/>
      <c r="C12" s="9"/>
      <c r="D12" s="10"/>
      <c r="E12" s="4"/>
      <c r="F12" s="11">
        <v>0.29166666666666669</v>
      </c>
    </row>
    <row r="13" spans="1:6" ht="14.25" customHeight="1" x14ac:dyDescent="0.45">
      <c r="A13" s="22" t="s">
        <v>23</v>
      </c>
      <c r="B13" s="43">
        <v>2815</v>
      </c>
      <c r="C13" s="42"/>
      <c r="D13" s="23">
        <f>B13+C13</f>
        <v>2815</v>
      </c>
      <c r="E13" s="12">
        <f>ROUND(((B13/1000)*$C$6/1440)+(C13/100)*$E$6/1440,5)</f>
        <v>8.8000000000000005E-3</v>
      </c>
      <c r="F13" s="13">
        <f>F12+E13</f>
        <v>0.30046666666666666</v>
      </c>
    </row>
    <row r="14" spans="1:6" ht="14.25" customHeight="1" x14ac:dyDescent="0.45">
      <c r="A14" s="24" t="s">
        <v>24</v>
      </c>
      <c r="B14" s="43"/>
      <c r="C14" s="42">
        <v>800</v>
      </c>
      <c r="D14" s="23">
        <f>D13+B14+C14</f>
        <v>3615</v>
      </c>
      <c r="E14" s="12">
        <f t="shared" ref="E14" si="0">ROUND(((B14/1000)*$C$6/1440)+(C14/100)*$E$6/1440,5)</f>
        <v>1.389E-2</v>
      </c>
      <c r="F14" s="13">
        <f t="shared" ref="F14:F25" si="1">F13+E14</f>
        <v>0.31435666666666667</v>
      </c>
    </row>
    <row r="15" spans="1:6" ht="14.25" customHeight="1" x14ac:dyDescent="0.45">
      <c r="A15" s="25" t="s">
        <v>25</v>
      </c>
      <c r="B15" s="43">
        <v>2090</v>
      </c>
      <c r="C15" s="42"/>
      <c r="D15" s="23">
        <f t="shared" ref="D15:D25" si="2">D14+B15+C15</f>
        <v>5705</v>
      </c>
      <c r="E15" s="12">
        <f t="shared" ref="E15:E25" si="3">ROUND(((B15/1000)*$C$6/1440)+(C15/100)*$E$6/1440,5)</f>
        <v>6.5300000000000002E-3</v>
      </c>
      <c r="F15" s="13">
        <f t="shared" si="1"/>
        <v>0.32088666666666665</v>
      </c>
    </row>
    <row r="16" spans="1:6" ht="14.25" customHeight="1" x14ac:dyDescent="0.45">
      <c r="A16" s="24" t="s">
        <v>26</v>
      </c>
      <c r="B16" s="43"/>
      <c r="C16" s="42">
        <v>800</v>
      </c>
      <c r="D16" s="23">
        <f t="shared" si="2"/>
        <v>6505</v>
      </c>
      <c r="E16" s="12">
        <f t="shared" si="3"/>
        <v>1.389E-2</v>
      </c>
      <c r="F16" s="13">
        <f t="shared" si="1"/>
        <v>0.33477666666666667</v>
      </c>
    </row>
    <row r="17" spans="1:6" ht="14.25" customHeight="1" x14ac:dyDescent="0.45">
      <c r="A17" s="25" t="s">
        <v>27</v>
      </c>
      <c r="B17" s="43">
        <v>4585</v>
      </c>
      <c r="C17" s="42"/>
      <c r="D17" s="23">
        <f t="shared" si="2"/>
        <v>11090</v>
      </c>
      <c r="E17" s="12">
        <f t="shared" si="3"/>
        <v>1.4330000000000001E-2</v>
      </c>
      <c r="F17" s="13">
        <f t="shared" si="1"/>
        <v>0.34910666666666668</v>
      </c>
    </row>
    <row r="18" spans="1:6" ht="14.25" customHeight="1" x14ac:dyDescent="0.45">
      <c r="A18" s="24" t="s">
        <v>28</v>
      </c>
      <c r="B18" s="43"/>
      <c r="C18" s="42">
        <v>1125</v>
      </c>
      <c r="D18" s="23">
        <f t="shared" si="2"/>
        <v>12215</v>
      </c>
      <c r="E18" s="12">
        <f t="shared" si="3"/>
        <v>1.9529999999999999E-2</v>
      </c>
      <c r="F18" s="13">
        <f t="shared" si="1"/>
        <v>0.36863666666666667</v>
      </c>
    </row>
    <row r="19" spans="1:6" ht="14.25" customHeight="1" x14ac:dyDescent="0.45">
      <c r="A19" s="25" t="s">
        <v>29</v>
      </c>
      <c r="B19" s="43">
        <v>5150</v>
      </c>
      <c r="C19" s="42"/>
      <c r="D19" s="23">
        <f t="shared" si="2"/>
        <v>17365</v>
      </c>
      <c r="E19" s="12">
        <f t="shared" si="3"/>
        <v>1.609E-2</v>
      </c>
      <c r="F19" s="13">
        <f t="shared" si="1"/>
        <v>0.38472666666666666</v>
      </c>
    </row>
    <row r="20" spans="1:6" ht="14.25" customHeight="1" x14ac:dyDescent="0.45">
      <c r="A20" s="24" t="s">
        <v>30</v>
      </c>
      <c r="B20" s="43"/>
      <c r="C20" s="42">
        <v>480</v>
      </c>
      <c r="D20" s="23">
        <f t="shared" si="2"/>
        <v>17845</v>
      </c>
      <c r="E20" s="12">
        <f t="shared" si="3"/>
        <v>8.3300000000000006E-3</v>
      </c>
      <c r="F20" s="13">
        <f t="shared" si="1"/>
        <v>0.39305666666666667</v>
      </c>
    </row>
    <row r="21" spans="1:6" ht="14.25" customHeight="1" x14ac:dyDescent="0.45">
      <c r="A21" s="25" t="s">
        <v>31</v>
      </c>
      <c r="B21" s="43">
        <v>965</v>
      </c>
      <c r="C21" s="42"/>
      <c r="D21" s="23">
        <f t="shared" si="2"/>
        <v>18810</v>
      </c>
      <c r="E21" s="12">
        <f t="shared" si="3"/>
        <v>3.0200000000000001E-3</v>
      </c>
      <c r="F21" s="13">
        <f t="shared" si="1"/>
        <v>0.39607666666666669</v>
      </c>
    </row>
    <row r="22" spans="1:6" ht="14.25" customHeight="1" x14ac:dyDescent="0.45">
      <c r="A22" s="24" t="s">
        <v>32</v>
      </c>
      <c r="B22" s="43"/>
      <c r="C22" s="42">
        <v>650</v>
      </c>
      <c r="D22" s="23">
        <f t="shared" si="2"/>
        <v>19460</v>
      </c>
      <c r="E22" s="12">
        <f t="shared" si="3"/>
        <v>1.128E-2</v>
      </c>
      <c r="F22" s="13">
        <f t="shared" si="1"/>
        <v>0.4073566666666667</v>
      </c>
    </row>
    <row r="23" spans="1:6" ht="14.25" customHeight="1" x14ac:dyDescent="0.45">
      <c r="A23" s="25" t="s">
        <v>33</v>
      </c>
      <c r="B23" s="43">
        <v>4025</v>
      </c>
      <c r="C23" s="42"/>
      <c r="D23" s="23">
        <f t="shared" si="2"/>
        <v>23485</v>
      </c>
      <c r="E23" s="12">
        <f t="shared" si="3"/>
        <v>1.2579999999999999E-2</v>
      </c>
      <c r="F23" s="13">
        <f t="shared" si="1"/>
        <v>0.41993666666666668</v>
      </c>
    </row>
    <row r="24" spans="1:6" ht="14.25" customHeight="1" x14ac:dyDescent="0.45">
      <c r="A24" s="24" t="s">
        <v>34</v>
      </c>
      <c r="B24" s="43"/>
      <c r="C24" s="42">
        <v>965</v>
      </c>
      <c r="D24" s="23">
        <f t="shared" si="2"/>
        <v>24450</v>
      </c>
      <c r="E24" s="12">
        <f t="shared" si="3"/>
        <v>1.6750000000000001E-2</v>
      </c>
      <c r="F24" s="13">
        <f t="shared" si="1"/>
        <v>0.43668666666666667</v>
      </c>
    </row>
    <row r="25" spans="1:6" ht="14.25" customHeight="1" x14ac:dyDescent="0.45">
      <c r="A25" s="25" t="s">
        <v>35</v>
      </c>
      <c r="B25" s="43">
        <v>645</v>
      </c>
      <c r="C25" s="42"/>
      <c r="D25" s="23">
        <f t="shared" si="2"/>
        <v>25095</v>
      </c>
      <c r="E25" s="38">
        <f t="shared" si="3"/>
        <v>2.0200000000000001E-3</v>
      </c>
      <c r="F25" s="41">
        <f t="shared" si="1"/>
        <v>0.43870666666666669</v>
      </c>
    </row>
    <row r="26" spans="1:6" ht="14.25" customHeight="1" thickBot="1" x14ac:dyDescent="0.5">
      <c r="A26" s="26"/>
      <c r="B26" s="26"/>
      <c r="C26" s="26"/>
      <c r="D26" s="27"/>
    </row>
    <row r="27" spans="1:6" ht="14.25" customHeight="1" thickBot="1" x14ac:dyDescent="0.5">
      <c r="A27" s="28" t="s">
        <v>11</v>
      </c>
      <c r="B27" s="29">
        <f>SUM(B13:B26)</f>
        <v>20275</v>
      </c>
      <c r="C27" s="30">
        <f>SUM(C13:C26)</f>
        <v>4820</v>
      </c>
      <c r="D27" s="31">
        <f>B27+C27</f>
        <v>25095</v>
      </c>
    </row>
    <row r="28" spans="1:6" ht="14.25" customHeight="1" x14ac:dyDescent="0.45">
      <c r="A28" s="32"/>
      <c r="B28" s="32"/>
      <c r="C28" s="32"/>
      <c r="D28" s="32"/>
    </row>
    <row r="29" spans="1:6" ht="14.25" customHeight="1" x14ac:dyDescent="0.45">
      <c r="A29" s="33" t="s">
        <v>12</v>
      </c>
      <c r="B29" s="34">
        <f>B27+C27</f>
        <v>25095</v>
      </c>
      <c r="C29" s="35">
        <f>B29*0.000621371</f>
        <v>15.593305245</v>
      </c>
      <c r="D29" s="32"/>
    </row>
    <row r="30" spans="1:6" ht="14.25" customHeight="1" x14ac:dyDescent="0.45">
      <c r="A30" s="33" t="s">
        <v>13</v>
      </c>
      <c r="B30" s="36">
        <f>COUNT(B13:B25)</f>
        <v>7</v>
      </c>
      <c r="C30" s="32"/>
      <c r="D30" s="32"/>
    </row>
    <row r="31" spans="1:6" ht="14.25" customHeight="1" x14ac:dyDescent="0.45">
      <c r="A31" s="33" t="s">
        <v>14</v>
      </c>
      <c r="B31" s="36">
        <f>COUNT(C13:C25)</f>
        <v>6</v>
      </c>
      <c r="C31" s="32"/>
      <c r="D31" s="32"/>
    </row>
    <row r="32" spans="1:6" ht="18.75" customHeight="1" x14ac:dyDescent="0.45">
      <c r="A32" s="33" t="s">
        <v>15</v>
      </c>
      <c r="B32" s="37">
        <f>C27/D27</f>
        <v>0.19207013349272764</v>
      </c>
      <c r="C32" s="32"/>
      <c r="D32" s="32"/>
    </row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spans="1:4" ht="14.25" customHeight="1" x14ac:dyDescent="0.45"/>
    <row r="50" spans="1:4" ht="14.25" customHeight="1" x14ac:dyDescent="0.45"/>
    <row r="51" spans="1:4" ht="14.25" customHeight="1" x14ac:dyDescent="0.45"/>
    <row r="52" spans="1:4" ht="14.25" customHeight="1" x14ac:dyDescent="0.45"/>
    <row r="53" spans="1:4" ht="14.25" customHeight="1" x14ac:dyDescent="0.45"/>
    <row r="54" spans="1:4" ht="14.25" customHeight="1" x14ac:dyDescent="0.45"/>
    <row r="55" spans="1:4" ht="14.25" customHeight="1" x14ac:dyDescent="0.45"/>
    <row r="56" spans="1:4" ht="14.25" customHeight="1" x14ac:dyDescent="0.45"/>
    <row r="57" spans="1:4" ht="13.5" customHeight="1" x14ac:dyDescent="0.45"/>
    <row r="58" spans="1:4" ht="13.5" customHeight="1" x14ac:dyDescent="0.45"/>
    <row r="61" spans="1:4" ht="14.25" x14ac:dyDescent="0.45">
      <c r="A61" s="33"/>
      <c r="B61" s="34"/>
      <c r="C61" s="35"/>
      <c r="D61" s="32"/>
    </row>
    <row r="62" spans="1:4" ht="14.25" x14ac:dyDescent="0.45">
      <c r="A62" s="33"/>
      <c r="B62" s="36"/>
      <c r="C62" s="32"/>
      <c r="D62" s="32"/>
    </row>
    <row r="63" spans="1:4" ht="14.25" x14ac:dyDescent="0.45">
      <c r="A63" s="33"/>
      <c r="B63" s="36"/>
      <c r="C63" s="32"/>
      <c r="D63" s="32"/>
    </row>
    <row r="64" spans="1:4" ht="14.25" x14ac:dyDescent="0.45">
      <c r="A64" s="33"/>
      <c r="B64" s="37"/>
      <c r="C64" s="32"/>
      <c r="D64" s="32"/>
    </row>
  </sheetData>
  <sheetProtection sheet="1" formatCells="0"/>
  <mergeCells count="7">
    <mergeCell ref="A6:A8"/>
    <mergeCell ref="E10:F10"/>
    <mergeCell ref="C6:C7"/>
    <mergeCell ref="E6:E7"/>
    <mergeCell ref="B8:C8"/>
    <mergeCell ref="D8:E8"/>
    <mergeCell ref="F6:F8"/>
  </mergeCells>
  <conditionalFormatting sqref="A33:C57">
    <cfRule type="expression" dxfId="6" priority="5" stopIfTrue="1">
      <formula>$A$9</formula>
    </cfRule>
  </conditionalFormatting>
  <conditionalFormatting sqref="A13:D25">
    <cfRule type="expression" dxfId="5" priority="4">
      <formula>$A$9</formula>
    </cfRule>
  </conditionalFormatting>
  <conditionalFormatting sqref="D33:D57">
    <cfRule type="expression" dxfId="4" priority="6">
      <formula>$A$9</formula>
    </cfRule>
  </conditionalFormatting>
  <conditionalFormatting sqref="E13:F25 E33:F57">
    <cfRule type="expression" dxfId="3" priority="9">
      <formula>$A$13</formula>
    </cfRule>
  </conditionalFormatting>
  <conditionalFormatting sqref="E26:G32">
    <cfRule type="expression" dxfId="2" priority="1" stopIfTrue="1">
      <formula>$A$9</formula>
    </cfRule>
  </conditionalFormatting>
  <conditionalFormatting sqref="H26:H32">
    <cfRule type="expression" dxfId="1" priority="2">
      <formula>$A$9</formula>
    </cfRule>
  </conditionalFormatting>
  <conditionalFormatting sqref="I26:J32">
    <cfRule type="expression" dxfId="0" priority="3">
      <formula>$A$13</formula>
    </cfRule>
  </conditionalFormatting>
  <pageMargins left="0.29527559055118113" right="0.29527559055118113" top="0.39370078740157483" bottom="0.39370078740157483" header="0.11811023622047245" footer="0.11811023622047245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45ad00-144c-4f0b-acf3-2e2a2b42a438" xsi:nil="true"/>
    <lcf76f155ced4ddcb4097134ff3c332f xmlns="051b15b9-28a5-4fa3-9e01-23fa4f0eb8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4FA6DC043B02449E4F48293AB1E9A8" ma:contentTypeVersion="13" ma:contentTypeDescription="Ein neues Dokument erstellen." ma:contentTypeScope="" ma:versionID="21103899b5d5dd0e6c4107b038c6d75d">
  <xsd:schema xmlns:xsd="http://www.w3.org/2001/XMLSchema" xmlns:xs="http://www.w3.org/2001/XMLSchema" xmlns:p="http://schemas.microsoft.com/office/2006/metadata/properties" xmlns:ns2="051b15b9-28a5-4fa3-9e01-23fa4f0eb841" xmlns:ns3="3345ad00-144c-4f0b-acf3-2e2a2b42a438" targetNamespace="http://schemas.microsoft.com/office/2006/metadata/properties" ma:root="true" ma:fieldsID="5c067b8a1f4387c2fa8bc76409f225c9" ns2:_="" ns3:_="">
    <xsd:import namespace="051b15b9-28a5-4fa3-9e01-23fa4f0eb841"/>
    <xsd:import namespace="3345ad00-144c-4f0b-acf3-2e2a2b42a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b15b9-28a5-4fa3-9e01-23fa4f0eb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673ad1b-0504-4777-ae13-1c57bcd2e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5ad00-144c-4f0b-acf3-2e2a2b42a43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1d0ddc-edc9-4f20-84d2-8dd0ba0647f0}" ma:internalName="TaxCatchAll" ma:showField="CatchAllData" ma:web="3345ad00-144c-4f0b-acf3-2e2a2b42a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BE352-E351-4458-9688-194132957E9B}">
  <ds:schemaRefs>
    <ds:schemaRef ds:uri="http://schemas.microsoft.com/office/2006/metadata/properties"/>
    <ds:schemaRef ds:uri="http://schemas.microsoft.com/office/infopath/2007/PartnerControls"/>
    <ds:schemaRef ds:uri="3345ad00-144c-4f0b-acf3-2e2a2b42a438"/>
    <ds:schemaRef ds:uri="051b15b9-28a5-4fa3-9e01-23fa4f0eb841"/>
  </ds:schemaRefs>
</ds:datastoreItem>
</file>

<file path=customXml/itemProps2.xml><?xml version="1.0" encoding="utf-8"?>
<ds:datastoreItem xmlns:ds="http://schemas.openxmlformats.org/officeDocument/2006/customXml" ds:itemID="{4E6CA59F-266E-440E-A128-FFE9BFC14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973EF-C77A-4F23-8B59-9D09D2BD7CC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WORLD SERIES AUSTIN</vt:lpstr>
      <vt:lpstr>'WORLD SERIES AUSTIN'!Druckbereich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Herrmann</dc:creator>
  <cp:lastModifiedBy>Mauro Herrmann</cp:lastModifiedBy>
  <dcterms:created xsi:type="dcterms:W3CDTF">2024-10-30T16:10:49Z</dcterms:created>
  <dcterms:modified xsi:type="dcterms:W3CDTF">2024-11-27T08:22:51Z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