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idemsports.sharepoint.com/sites/SWIMRUNAG/Shared Documents/Daten/Implementation/2025/Races/Cannes/Times and Distances/"/>
    </mc:Choice>
  </mc:AlternateContent>
  <xr:revisionPtr revIDLastSave="190" documentId="8_{5BD0C191-4CD9-4DED-8065-97F5AAC04756}" xr6:coauthVersionLast="47" xr6:coauthVersionMax="47" xr10:uidLastSave="{DCEBBC0B-76E3-4194-84A2-8CBFC8EE41A5}"/>
  <bookViews>
    <workbookView xWindow="12390" yWindow="0" windowWidth="12660" windowHeight="16010" xr2:uid="{74AE89CC-65EA-43E2-9E9D-13C356FD1A39}"/>
  </bookViews>
  <sheets>
    <sheet name="EXPERIENCE CANNES" sheetId="2" r:id="rId1"/>
  </sheets>
  <definedNames>
    <definedName name="_xlnm.Print_Area" localSheetId="0">'EXPERIENCE CANNES'!$A$5:$I$29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22" i="2"/>
  <c r="B28" i="2"/>
  <c r="C24" i="2"/>
  <c r="B24" i="2"/>
  <c r="D14" i="2"/>
  <c r="D15" i="2" s="1"/>
  <c r="D16" i="2" s="1"/>
  <c r="D13" i="2"/>
  <c r="B26" i="2" l="1"/>
  <c r="C26" i="2" s="1"/>
  <c r="D18" i="2"/>
  <c r="D19" i="2" s="1"/>
  <c r="D20" i="2" s="1"/>
  <c r="D21" i="2" s="1"/>
  <c r="D22" i="2" s="1"/>
  <c r="D17" i="2"/>
  <c r="D24" i="2"/>
  <c r="B29" i="2" s="1"/>
  <c r="E14" i="2"/>
  <c r="E15" i="2"/>
  <c r="E16" i="2"/>
  <c r="E17" i="2"/>
  <c r="E18" i="2"/>
  <c r="E19" i="2"/>
  <c r="E20" i="2"/>
  <c r="E13" i="2"/>
  <c r="F13" i="2" l="1"/>
  <c r="F14" i="2" l="1"/>
  <c r="F15" i="2" s="1"/>
  <c r="F16" i="2" s="1"/>
  <c r="F17" i="2" s="1"/>
  <c r="F18" i="2" s="1"/>
  <c r="F19" i="2" s="1"/>
  <c r="F20" i="2" s="1"/>
  <c r="F21" i="2" s="1"/>
  <c r="F22" i="2" s="1"/>
</calcChain>
</file>

<file path=xl/sharedStrings.xml><?xml version="1.0" encoding="utf-8"?>
<sst xmlns="http://schemas.openxmlformats.org/spreadsheetml/2006/main" count="34" uniqueCount="32">
  <si>
    <t>in min/km</t>
  </si>
  <si>
    <t>in min/100m</t>
  </si>
  <si>
    <t>Location</t>
  </si>
  <si>
    <t>Running</t>
  </si>
  <si>
    <t>Swimming</t>
  </si>
  <si>
    <t>Total Distance</t>
  </si>
  <si>
    <t>Your Projected Time</t>
  </si>
  <si>
    <t>in meters</t>
  </si>
  <si>
    <t>Time in hh:mm</t>
  </si>
  <si>
    <t>Time on clock</t>
  </si>
  <si>
    <t xml:space="preserve">START: </t>
  </si>
  <si>
    <t>Total distances in meters</t>
  </si>
  <si>
    <t>Total distance:  meters / miles</t>
  </si>
  <si>
    <t>Runs</t>
  </si>
  <si>
    <t>Swims</t>
  </si>
  <si>
    <t>% Swimming</t>
  </si>
  <si>
    <t>Determine Your Average Personal Race Pace!</t>
  </si>
  <si>
    <t>Ø Running Pace</t>
  </si>
  <si>
    <t xml:space="preserve">Ø Swimming Pace </t>
  </si>
  <si>
    <t>4.5 min/km = 4min 30s/km</t>
  </si>
  <si>
    <t>2.5 min/100m = 2min 30s/100m</t>
  </si>
  <si>
    <t>Times and Distances 
ÖTILLÖ Experience Cannes</t>
  </si>
  <si>
    <r>
      <t xml:space="preserve">Time 2 - Stade des Hespérides </t>
    </r>
    <r>
      <rPr>
        <b/>
        <sz val="8"/>
        <rFont val="Trasandina Regular"/>
        <family val="3"/>
      </rPr>
      <t>Energy</t>
    </r>
  </si>
  <si>
    <t>Stade des Hespérides - Plage Gazagnaire</t>
  </si>
  <si>
    <t>Plage Gazagnaire - Bijou Plage</t>
  </si>
  <si>
    <t>Bijou Plage</t>
  </si>
  <si>
    <t>Port Canto - Finish Plage Zamenhof</t>
  </si>
  <si>
    <r>
      <t xml:space="preserve">Plage Gazagnaire - </t>
    </r>
    <r>
      <rPr>
        <b/>
        <sz val="8"/>
        <rFont val="Trasandina Regular"/>
        <family val="3"/>
      </rPr>
      <t>Time 2</t>
    </r>
  </si>
  <si>
    <r>
      <t>Bijou Plage - Port Canto,</t>
    </r>
    <r>
      <rPr>
        <sz val="8"/>
        <color rgb="FF00B050"/>
        <rFont val="Trasandina Regular"/>
        <family val="3"/>
      </rPr>
      <t xml:space="preserve"> </t>
    </r>
    <r>
      <rPr>
        <b/>
        <sz val="8"/>
        <rFont val="Trasandina Regular"/>
        <family val="3"/>
      </rPr>
      <t>Time 3</t>
    </r>
  </si>
  <si>
    <t>Start Plage Zamenhof - Port Canto</t>
  </si>
  <si>
    <t>Port Canto - Plage Zamenhof</t>
  </si>
  <si>
    <r>
      <t>Plage de la Croisette - Rue du Dr Zamenhof</t>
    </r>
    <r>
      <rPr>
        <sz val="8"/>
        <color rgb="FF00B050"/>
        <rFont val="Trasandina Regular"/>
        <family val="3"/>
      </rPr>
      <t xml:space="preserve"> </t>
    </r>
    <r>
      <rPr>
        <b/>
        <sz val="8"/>
        <rFont val="Trasandina Regular"/>
        <family val="3"/>
      </rPr>
      <t>Time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</si>
</sst>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"/>
    <numFmt numFmtId="165" formatCode="0.0%"/>
  </numFmts>
  <fonts count="24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8"/>
      <name val="Trasandina Black"/>
      <family val="3"/>
    </font>
    <font>
      <sz val="22"/>
      <name val="Trasandina Medium"/>
      <family val="3"/>
    </font>
    <font>
      <sz val="10"/>
      <color rgb="FF000000"/>
      <name val="Trasandina Regular"/>
      <family val="3"/>
    </font>
    <font>
      <b/>
      <sz val="10"/>
      <color rgb="FF000000"/>
      <name val="Trasandina Regular"/>
      <family val="3"/>
    </font>
    <font>
      <sz val="11"/>
      <name val="Trasandina Medium"/>
      <family val="3"/>
    </font>
    <font>
      <sz val="9"/>
      <name val="Trasandina Regular"/>
      <family val="3"/>
    </font>
    <font>
      <sz val="11"/>
      <name val="Trasandina Regular"/>
      <family val="3"/>
    </font>
    <font>
      <sz val="9"/>
      <color theme="1"/>
      <name val="Trasandina Regular"/>
      <family val="3"/>
    </font>
    <font>
      <b/>
      <sz val="12"/>
      <color rgb="FF000000"/>
      <name val="Trasandina Regular"/>
      <family val="3"/>
    </font>
    <font>
      <sz val="9"/>
      <color theme="0" tint="-0.499984740745262"/>
      <name val="Trasandina Regular"/>
      <family val="3"/>
    </font>
    <font>
      <sz val="8"/>
      <color rgb="FF000000"/>
      <name val="Trasandina Regular"/>
      <family val="3"/>
    </font>
    <font>
      <sz val="8"/>
      <name val="Trasandina Regular"/>
      <family val="3"/>
    </font>
    <font>
      <sz val="8"/>
      <color rgb="FF0070C0"/>
      <name val="Trasandina Regular"/>
      <family val="3"/>
    </font>
    <font>
      <sz val="8"/>
      <color theme="0" tint="-0.499984740745262"/>
      <name val="Trasandina Regular"/>
      <family val="3"/>
    </font>
    <font>
      <sz val="10"/>
      <color rgb="FF000000"/>
      <name val="Trasandina Medium"/>
      <family val="3"/>
    </font>
    <font>
      <sz val="10"/>
      <color theme="4"/>
      <name val="Trasandina Medium"/>
      <family val="3"/>
    </font>
    <font>
      <sz val="10"/>
      <name val="Trasandina Medium"/>
      <family val="3"/>
    </font>
    <font>
      <sz val="9"/>
      <color rgb="FF000000"/>
      <name val="Trasandina Regular"/>
      <family val="3"/>
    </font>
    <font>
      <sz val="16"/>
      <name val="Trasandina Black"/>
      <family val="3"/>
    </font>
    <font>
      <sz val="8"/>
      <color theme="4"/>
      <name val="Trasandina Regular"/>
      <family val="3"/>
    </font>
    <font>
      <b/>
      <sz val="8"/>
      <name val="Trasandina Regular"/>
      <family val="3"/>
    </font>
    <font>
      <sz val="8"/>
      <color rgb="FF00B050"/>
      <name val="Trasandina Regular"/>
      <family val="3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6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0" fontId="5" fillId="0" borderId="3" xfId="1" applyFont="1" applyBorder="1" applyAlignment="1">
      <alignment horizontal="left" vertical="top" wrapText="1"/>
    </xf>
    <xf numFmtId="20" fontId="9" fillId="0" borderId="2" xfId="1" applyNumberFormat="1" applyFont="1" applyBorder="1" applyAlignment="1">
      <alignment horizontal="center" vertical="top" wrapText="1"/>
    </xf>
    <xf numFmtId="0" fontId="10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 indent="1"/>
    </xf>
    <xf numFmtId="0" fontId="11" fillId="0" borderId="2" xfId="1" applyFont="1" applyBorder="1" applyAlignment="1">
      <alignment horizontal="center" vertical="top" wrapText="1"/>
    </xf>
    <xf numFmtId="164" fontId="4" fillId="0" borderId="2" xfId="1" applyNumberFormat="1" applyFont="1" applyBorder="1" applyAlignment="1">
      <alignment horizontal="center" vertical="top" wrapText="1"/>
    </xf>
    <xf numFmtId="164" fontId="13" fillId="3" borderId="6" xfId="1" applyNumberFormat="1" applyFont="1" applyFill="1" applyBorder="1" applyAlignment="1">
      <alignment horizontal="center" vertical="top" wrapText="1"/>
    </xf>
    <xf numFmtId="164" fontId="13" fillId="5" borderId="6" xfId="1" applyNumberFormat="1" applyFont="1" applyFill="1" applyBorder="1" applyAlignment="1">
      <alignment horizontal="center" vertical="top" wrapText="1"/>
    </xf>
    <xf numFmtId="0" fontId="1" fillId="0" borderId="0" xfId="1" applyAlignment="1">
      <alignment horizontal="center" vertical="top"/>
    </xf>
    <xf numFmtId="0" fontId="7" fillId="0" borderId="2" xfId="1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6" fillId="4" borderId="3" xfId="1" applyFont="1" applyFill="1" applyBorder="1" applyAlignment="1">
      <alignment horizontal="left" vertical="top"/>
    </xf>
    <xf numFmtId="0" fontId="7" fillId="4" borderId="2" xfId="1" applyFont="1" applyFill="1" applyBorder="1" applyAlignment="1">
      <alignment horizontal="center" vertical="top" wrapText="1"/>
    </xf>
    <xf numFmtId="0" fontId="6" fillId="4" borderId="2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19" fillId="0" borderId="2" xfId="1" applyFont="1" applyBorder="1" applyAlignment="1">
      <alignment horizontal="center" vertical="center"/>
    </xf>
    <xf numFmtId="3" fontId="13" fillId="5" borderId="2" xfId="0" applyNumberFormat="1" applyFont="1" applyFill="1" applyBorder="1" applyAlignment="1">
      <alignment horizontal="center" vertical="top" shrinkToFi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7" xfId="0" applyFont="1" applyBorder="1" applyAlignment="1">
      <alignment horizontal="left" vertical="top"/>
    </xf>
    <xf numFmtId="3" fontId="16" fillId="0" borderId="7" xfId="0" applyNumberFormat="1" applyFont="1" applyBorder="1" applyAlignment="1">
      <alignment horizontal="center" vertical="top"/>
    </xf>
    <xf numFmtId="3" fontId="17" fillId="0" borderId="7" xfId="0" applyNumberFormat="1" applyFont="1" applyBorder="1" applyAlignment="1">
      <alignment horizontal="center" vertical="top"/>
    </xf>
    <xf numFmtId="3" fontId="18" fillId="0" borderId="8" xfId="0" applyNumberFormat="1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right" vertical="top"/>
    </xf>
    <xf numFmtId="3" fontId="16" fillId="0" borderId="0" xfId="0" applyNumberFormat="1" applyFont="1" applyAlignment="1">
      <alignment horizontal="center" vertical="top"/>
    </xf>
    <xf numFmtId="4" fontId="16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165" fontId="16" fillId="0" borderId="0" xfId="0" applyNumberFormat="1" applyFont="1" applyAlignment="1">
      <alignment horizontal="center" vertical="top"/>
    </xf>
    <xf numFmtId="164" fontId="13" fillId="3" borderId="2" xfId="1" applyNumberFormat="1" applyFont="1" applyFill="1" applyBorder="1" applyAlignment="1">
      <alignment horizontal="center" vertical="top" wrapText="1"/>
    </xf>
    <xf numFmtId="164" fontId="13" fillId="5" borderId="2" xfId="1" applyNumberFormat="1" applyFont="1" applyFill="1" applyBorder="1" applyAlignment="1">
      <alignment horizontal="center" vertical="top" wrapText="1"/>
    </xf>
    <xf numFmtId="0" fontId="20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12" fillId="3" borderId="13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3" fontId="12" fillId="6" borderId="3" xfId="0" applyNumberFormat="1" applyFont="1" applyFill="1" applyBorder="1" applyAlignment="1">
      <alignment horizontal="center" vertical="top" shrinkToFit="1"/>
    </xf>
    <xf numFmtId="3" fontId="21" fillId="3" borderId="3" xfId="0" applyNumberFormat="1" applyFont="1" applyFill="1" applyBorder="1" applyAlignment="1">
      <alignment horizontal="center" vertical="top" shrinkToFit="1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</cellXfs>
  <cellStyles count="2">
    <cellStyle name="Standard" xfId="0" builtinId="0"/>
    <cellStyle name="Standard 2" xfId="1" xr:uid="{F00E2819-A9E3-4F96-888A-7AED8B23397C}"/>
  </cellStyles>
  <dxfs count="3">
    <dxf>
      <font>
        <b val="0"/>
        <i val="0"/>
      </font>
      <fill>
        <patternFill>
          <bgColor theme="3" tint="0.89996032593768116"/>
        </patternFill>
      </fill>
    </dxf>
    <dxf>
      <font>
        <b val="0"/>
        <i val="0"/>
      </font>
      <fill>
        <patternFill>
          <bgColor theme="3" tint="0.89996032593768116"/>
        </patternFill>
      </fill>
    </dxf>
    <dxf>
      <font>
        <b val="0"/>
        <i val="0"/>
      </font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96641</xdr:colOff>
      <xdr:row>4</xdr:row>
      <xdr:rowOff>164033</xdr:rowOff>
    </xdr:from>
    <xdr:to>
      <xdr:col>5</xdr:col>
      <xdr:colOff>893640</xdr:colOff>
      <xdr:row>4</xdr:row>
      <xdr:rowOff>504631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05E4D1C-F6DF-49FB-9976-75144F02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39308" y="502700"/>
          <a:ext cx="796999" cy="340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317500</xdr:colOff>
      <xdr:row>4</xdr:row>
      <xdr:rowOff>95250</xdr:rowOff>
    </xdr:from>
    <xdr:to>
      <xdr:col>2</xdr:col>
      <xdr:colOff>633124</xdr:colOff>
      <xdr:row>4</xdr:row>
      <xdr:rowOff>581889</xdr:rowOff>
    </xdr:to>
    <xdr:sp macro="" textlink="">
      <xdr:nvSpPr>
        <xdr:cNvPr id="4" name="Pfeil: nach unten 3">
          <a:extLst>
            <a:ext uri="{FF2B5EF4-FFF2-40B4-BE49-F238E27FC236}">
              <a16:creationId xmlns:a16="http://schemas.microsoft.com/office/drawing/2014/main" id="{BACD050D-4AE7-4A0F-9646-89FB8F68106F}"/>
            </a:ext>
          </a:extLst>
        </xdr:cNvPr>
        <xdr:cNvSpPr/>
      </xdr:nvSpPr>
      <xdr:spPr>
        <a:xfrm>
          <a:off x="4339167" y="433917"/>
          <a:ext cx="315624" cy="486639"/>
        </a:xfrm>
        <a:prstGeom prst="downArrow">
          <a:avLst/>
        </a:prstGeom>
        <a:solidFill>
          <a:srgbClr val="F07E1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4</xdr:col>
      <xdr:colOff>355059</xdr:colOff>
      <xdr:row>4</xdr:row>
      <xdr:rowOff>95250</xdr:rowOff>
    </xdr:from>
    <xdr:to>
      <xdr:col>4</xdr:col>
      <xdr:colOff>656397</xdr:colOff>
      <xdr:row>4</xdr:row>
      <xdr:rowOff>581889</xdr:rowOff>
    </xdr:to>
    <xdr:sp macro="" textlink="">
      <xdr:nvSpPr>
        <xdr:cNvPr id="6" name="Pfeil: nach unten 5">
          <a:extLst>
            <a:ext uri="{FF2B5EF4-FFF2-40B4-BE49-F238E27FC236}">
              <a16:creationId xmlns:a16="http://schemas.microsoft.com/office/drawing/2014/main" id="{52A66BB6-207E-42DD-9E62-FACE737E804F}"/>
            </a:ext>
          </a:extLst>
        </xdr:cNvPr>
        <xdr:cNvSpPr/>
      </xdr:nvSpPr>
      <xdr:spPr>
        <a:xfrm>
          <a:off x="6324059" y="433917"/>
          <a:ext cx="301338" cy="486639"/>
        </a:xfrm>
        <a:prstGeom prst="downArrow">
          <a:avLst/>
        </a:prstGeom>
        <a:solidFill>
          <a:srgbClr val="F07E1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45BC-911D-4DB7-AA43-0DC00D759156}">
  <sheetPr>
    <pageSetUpPr fitToPage="1"/>
  </sheetPr>
  <dimension ref="A1:I35"/>
  <sheetViews>
    <sheetView tabSelected="1" zoomScale="87" zoomScaleNormal="90" zoomScaleSheetLayoutView="142" zoomScalePageLayoutView="87" workbookViewId="0">
      <selection activeCell="F13" sqref="F13"/>
    </sheetView>
  </sheetViews>
  <sheetFormatPr baseColWidth="10" defaultColWidth="8.54296875" defaultRowHeight="13"/>
  <cols>
    <col min="1" max="1" width="50.08984375" style="1" customWidth="1"/>
    <col min="2" max="2" width="16.90625" style="1" customWidth="1"/>
    <col min="3" max="3" width="13.6328125" style="1" customWidth="1"/>
    <col min="4" max="4" width="17.90625" style="1" customWidth="1"/>
    <col min="5" max="5" width="13" style="1" customWidth="1"/>
    <col min="6" max="6" width="16.54296875" style="1" customWidth="1"/>
    <col min="7" max="7" width="14.54296875" style="1" customWidth="1"/>
    <col min="8" max="8" width="18.81640625" style="1" customWidth="1"/>
    <col min="9" max="16384" width="8.54296875" style="1"/>
  </cols>
  <sheetData>
    <row r="1" spans="1:9" ht="1.5" customHeight="1"/>
    <row r="2" spans="1:9" ht="12.75" hidden="1" customHeight="1"/>
    <row r="3" spans="1:9" ht="12.75" customHeight="1"/>
    <row r="4" spans="1:9" ht="12.75" customHeight="1"/>
    <row r="5" spans="1:9" ht="49.9" customHeight="1">
      <c r="A5" s="38" t="s">
        <v>21</v>
      </c>
      <c r="B5" s="39"/>
      <c r="C5" s="2"/>
      <c r="D5" s="2"/>
      <c r="E5" s="2"/>
      <c r="F5" s="2"/>
    </row>
    <row r="6" spans="1:9" s="16" customFormat="1" ht="18" customHeight="1">
      <c r="A6" s="45" t="s">
        <v>16</v>
      </c>
      <c r="B6" s="22" t="s">
        <v>17</v>
      </c>
      <c r="C6" s="50">
        <v>4.5</v>
      </c>
      <c r="D6" s="22" t="s">
        <v>18</v>
      </c>
      <c r="E6" s="50">
        <v>2.5</v>
      </c>
      <c r="F6" s="1"/>
      <c r="G6" s="1"/>
      <c r="H6" s="1"/>
      <c r="I6" s="1"/>
    </row>
    <row r="7" spans="1:9" s="16" customFormat="1" ht="17.25" customHeight="1">
      <c r="A7" s="46"/>
      <c r="B7" s="15" t="s">
        <v>0</v>
      </c>
      <c r="C7" s="51"/>
      <c r="D7" s="15" t="s">
        <v>1</v>
      </c>
      <c r="E7" s="51"/>
      <c r="F7" s="1"/>
      <c r="G7" s="1"/>
      <c r="H7" s="1"/>
      <c r="I7" s="1"/>
    </row>
    <row r="8" spans="1:9" ht="15.75" customHeight="1">
      <c r="A8" s="47"/>
      <c r="B8" s="52" t="s">
        <v>19</v>
      </c>
      <c r="C8" s="53"/>
      <c r="D8" s="52" t="s">
        <v>20</v>
      </c>
      <c r="E8" s="53"/>
    </row>
    <row r="9" spans="1:9" ht="7.5" customHeight="1">
      <c r="A9" s="17"/>
      <c r="B9" s="18"/>
      <c r="C9" s="19"/>
      <c r="D9" s="18"/>
      <c r="E9" s="20"/>
      <c r="F9" s="21"/>
    </row>
    <row r="10" spans="1:9" ht="15.75" customHeight="1">
      <c r="A10" s="5" t="s">
        <v>2</v>
      </c>
      <c r="B10" s="3" t="s">
        <v>3</v>
      </c>
      <c r="C10" s="3" t="s">
        <v>4</v>
      </c>
      <c r="D10" s="3" t="s">
        <v>5</v>
      </c>
      <c r="E10" s="48" t="s">
        <v>6</v>
      </c>
      <c r="F10" s="49"/>
    </row>
    <row r="11" spans="1:9" ht="25.5" customHeight="1">
      <c r="A11" s="6"/>
      <c r="B11" s="4" t="s">
        <v>7</v>
      </c>
      <c r="C11" s="4" t="s">
        <v>7</v>
      </c>
      <c r="D11" s="4" t="s">
        <v>7</v>
      </c>
      <c r="E11" s="4" t="s">
        <v>8</v>
      </c>
      <c r="F11" s="7" t="s">
        <v>9</v>
      </c>
    </row>
    <row r="12" spans="1:9" ht="15.75" customHeight="1">
      <c r="A12" s="8" t="s">
        <v>10</v>
      </c>
      <c r="B12" s="9"/>
      <c r="C12" s="9"/>
      <c r="D12" s="10"/>
      <c r="E12" s="4"/>
      <c r="F12" s="11">
        <v>0.4513888888888889</v>
      </c>
    </row>
    <row r="13" spans="1:9" ht="14.25" customHeight="1">
      <c r="A13" s="40" t="s">
        <v>29</v>
      </c>
      <c r="B13" s="43">
        <v>500</v>
      </c>
      <c r="C13" s="44"/>
      <c r="D13" s="23">
        <f>B13+C13</f>
        <v>500</v>
      </c>
      <c r="E13" s="12">
        <f>ROUND(((B13/1000)*$C$6/1440)+(C13/100)*$E$6/1440,5)</f>
        <v>1.56E-3</v>
      </c>
      <c r="F13" s="13">
        <f>F12+E13</f>
        <v>0.4529488888888889</v>
      </c>
    </row>
    <row r="14" spans="1:9" ht="14.25" customHeight="1">
      <c r="A14" s="41" t="s">
        <v>30</v>
      </c>
      <c r="B14" s="43"/>
      <c r="C14" s="44">
        <v>500</v>
      </c>
      <c r="D14" s="23">
        <f>D13+B14+C14</f>
        <v>1000</v>
      </c>
      <c r="E14" s="12">
        <f t="shared" ref="E14:E22" si="0">ROUND(((B14/1000)*$C$6/1440)+(C14/100)*$E$6/1440,5)</f>
        <v>8.6800000000000002E-3</v>
      </c>
      <c r="F14" s="13">
        <f t="shared" ref="F14:F22" si="1">F13+E14</f>
        <v>0.46162888888888892</v>
      </c>
    </row>
    <row r="15" spans="1:9" ht="14.25" customHeight="1">
      <c r="A15" s="42" t="s">
        <v>31</v>
      </c>
      <c r="B15" s="43">
        <v>200</v>
      </c>
      <c r="C15" s="44"/>
      <c r="D15" s="23">
        <f t="shared" ref="D15:D22" si="2">D14+B15+C15</f>
        <v>1200</v>
      </c>
      <c r="E15" s="12">
        <f t="shared" si="0"/>
        <v>6.3000000000000003E-4</v>
      </c>
      <c r="F15" s="13">
        <f t="shared" si="1"/>
        <v>0.46225888888888894</v>
      </c>
    </row>
    <row r="16" spans="1:9" ht="14.25" customHeight="1">
      <c r="A16" s="42" t="s">
        <v>22</v>
      </c>
      <c r="B16" s="43">
        <v>600</v>
      </c>
      <c r="C16" s="44"/>
      <c r="D16" s="23">
        <f>D15+B16+C16</f>
        <v>1800</v>
      </c>
      <c r="E16" s="12">
        <f t="shared" si="0"/>
        <v>1.8799999999999999E-3</v>
      </c>
      <c r="F16" s="13">
        <f t="shared" si="1"/>
        <v>0.46413888888888893</v>
      </c>
    </row>
    <row r="17" spans="1:6" ht="14.25" customHeight="1">
      <c r="A17" s="42" t="s">
        <v>23</v>
      </c>
      <c r="B17" s="43">
        <v>900</v>
      </c>
      <c r="C17" s="44"/>
      <c r="D17" s="23">
        <f>D16+B17+C17</f>
        <v>2700</v>
      </c>
      <c r="E17" s="12">
        <f t="shared" si="0"/>
        <v>2.81E-3</v>
      </c>
      <c r="F17" s="13">
        <f t="shared" si="1"/>
        <v>0.46694888888888891</v>
      </c>
    </row>
    <row r="18" spans="1:6" ht="14.25" customHeight="1">
      <c r="A18" s="41" t="s">
        <v>27</v>
      </c>
      <c r="B18" s="43"/>
      <c r="C18" s="44">
        <v>500</v>
      </c>
      <c r="D18" s="23">
        <f>D16+B18+C18</f>
        <v>2300</v>
      </c>
      <c r="E18" s="12">
        <f t="shared" si="0"/>
        <v>8.6800000000000002E-3</v>
      </c>
      <c r="F18" s="13">
        <f t="shared" si="1"/>
        <v>0.47562888888888893</v>
      </c>
    </row>
    <row r="19" spans="1:6" ht="14.25" customHeight="1">
      <c r="A19" s="42" t="s">
        <v>24</v>
      </c>
      <c r="B19" s="43">
        <v>700</v>
      </c>
      <c r="C19" s="44"/>
      <c r="D19" s="23">
        <f t="shared" si="2"/>
        <v>3000</v>
      </c>
      <c r="E19" s="12">
        <f t="shared" si="0"/>
        <v>2.1900000000000001E-3</v>
      </c>
      <c r="F19" s="13">
        <f t="shared" si="1"/>
        <v>0.47781888888888896</v>
      </c>
    </row>
    <row r="20" spans="1:6" ht="14.25" customHeight="1">
      <c r="A20" s="41" t="s">
        <v>25</v>
      </c>
      <c r="B20" s="43"/>
      <c r="C20" s="44">
        <v>200</v>
      </c>
      <c r="D20" s="23">
        <f t="shared" si="2"/>
        <v>3200</v>
      </c>
      <c r="E20" s="36">
        <f t="shared" si="0"/>
        <v>3.47E-3</v>
      </c>
      <c r="F20" s="37">
        <f t="shared" si="1"/>
        <v>0.48128888888888893</v>
      </c>
    </row>
    <row r="21" spans="1:6" ht="14.25" customHeight="1">
      <c r="A21" s="42" t="s">
        <v>28</v>
      </c>
      <c r="B21" s="43">
        <v>1100</v>
      </c>
      <c r="C21" s="44"/>
      <c r="D21" s="23">
        <f t="shared" si="2"/>
        <v>4300</v>
      </c>
      <c r="E21" s="36">
        <f t="shared" si="0"/>
        <v>3.4399999999999999E-3</v>
      </c>
      <c r="F21" s="37">
        <f t="shared" si="1"/>
        <v>0.48472888888888893</v>
      </c>
    </row>
    <row r="22" spans="1:6" ht="14.25" customHeight="1">
      <c r="A22" s="41" t="s">
        <v>26</v>
      </c>
      <c r="B22" s="43"/>
      <c r="C22" s="44">
        <v>500</v>
      </c>
      <c r="D22" s="23">
        <f t="shared" si="2"/>
        <v>4800</v>
      </c>
      <c r="E22" s="36">
        <f t="shared" si="0"/>
        <v>8.6800000000000002E-3</v>
      </c>
      <c r="F22" s="37">
        <f t="shared" si="1"/>
        <v>0.49340888888888895</v>
      </c>
    </row>
    <row r="23" spans="1:6" ht="14.25" customHeight="1" thickBot="1">
      <c r="A23" s="24"/>
      <c r="B23" s="24"/>
      <c r="C23" s="24"/>
      <c r="D23" s="25"/>
    </row>
    <row r="24" spans="1:6" ht="14.25" customHeight="1" thickBot="1">
      <c r="A24" s="26" t="s">
        <v>11</v>
      </c>
      <c r="B24" s="27">
        <f>SUM(B13:B23)</f>
        <v>4000</v>
      </c>
      <c r="C24" s="28">
        <f>SUM(C13:C23)</f>
        <v>1700</v>
      </c>
      <c r="D24" s="29">
        <f>B24+C24</f>
        <v>5700</v>
      </c>
    </row>
    <row r="25" spans="1:6" ht="14.25" customHeight="1">
      <c r="A25" s="30"/>
      <c r="B25" s="30"/>
      <c r="C25" s="30"/>
      <c r="D25" s="30"/>
    </row>
    <row r="26" spans="1:6" ht="14.25" customHeight="1">
      <c r="A26" s="31" t="s">
        <v>12</v>
      </c>
      <c r="B26" s="32">
        <f>B24+C24</f>
        <v>5700</v>
      </c>
      <c r="C26" s="33">
        <f>B26*0.000621371</f>
        <v>3.5418147000000002</v>
      </c>
      <c r="D26" s="30"/>
    </row>
    <row r="27" spans="1:6" ht="14.25" customHeight="1">
      <c r="A27" s="31" t="s">
        <v>13</v>
      </c>
      <c r="B27" s="34">
        <v>4</v>
      </c>
      <c r="C27" s="30"/>
      <c r="D27" s="30"/>
    </row>
    <row r="28" spans="1:6" ht="14.25" customHeight="1">
      <c r="A28" s="31" t="s">
        <v>14</v>
      </c>
      <c r="B28" s="34">
        <f>COUNT(C13:C22)</f>
        <v>4</v>
      </c>
      <c r="C28" s="30"/>
      <c r="D28" s="30"/>
    </row>
    <row r="29" spans="1:6" ht="14.25" customHeight="1">
      <c r="A29" s="31" t="s">
        <v>15</v>
      </c>
      <c r="B29" s="35">
        <f>C24/D24</f>
        <v>0.2982456140350877</v>
      </c>
      <c r="C29" s="30"/>
      <c r="D29" s="30"/>
    </row>
    <row r="30" spans="1:6" ht="14.25" customHeight="1"/>
    <row r="31" spans="1:6" ht="14.25" customHeight="1"/>
    <row r="32" spans="1:6" ht="14.25" customHeight="1"/>
    <row r="33" spans="1:2" ht="14.25" customHeight="1"/>
    <row r="35" spans="1:2">
      <c r="A35" s="14"/>
      <c r="B35" s="14"/>
    </row>
  </sheetData>
  <sheetProtection formatCells="0"/>
  <mergeCells count="6">
    <mergeCell ref="A6:A8"/>
    <mergeCell ref="E10:F10"/>
    <mergeCell ref="C6:C7"/>
    <mergeCell ref="E6:E7"/>
    <mergeCell ref="B8:C8"/>
    <mergeCell ref="D8:E8"/>
  </mergeCells>
  <conditionalFormatting sqref="A13:C15">
    <cfRule type="expression" dxfId="2" priority="1">
      <formula>$A$9</formula>
    </cfRule>
  </conditionalFormatting>
  <conditionalFormatting sqref="D13:D22">
    <cfRule type="expression" dxfId="1" priority="3">
      <formula>$A$9</formula>
    </cfRule>
  </conditionalFormatting>
  <conditionalFormatting sqref="E13:F22">
    <cfRule type="expression" dxfId="0" priority="2">
      <formula>$A$13</formula>
    </cfRule>
  </conditionalFormatting>
  <pageMargins left="0.29527559055118113" right="0.29527559055118113" top="0.39370078740157483" bottom="0.39370078740157483" header="0.11811023622047245" footer="0.11811023622047245"/>
  <pageSetup paperSize="9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4FA6DC043B02449E4F48293AB1E9A8" ma:contentTypeVersion="14" ma:contentTypeDescription="Create a new document." ma:contentTypeScope="" ma:versionID="afcb74516a0cae7888a1bf4dead7b158">
  <xsd:schema xmlns:xsd="http://www.w3.org/2001/XMLSchema" xmlns:xs="http://www.w3.org/2001/XMLSchema" xmlns:p="http://schemas.microsoft.com/office/2006/metadata/properties" xmlns:ns2="051b15b9-28a5-4fa3-9e01-23fa4f0eb841" xmlns:ns3="3345ad00-144c-4f0b-acf3-2e2a2b42a438" targetNamespace="http://schemas.microsoft.com/office/2006/metadata/properties" ma:root="true" ma:fieldsID="83dd7d761748cd99c28368cde3d1771d" ns2:_="" ns3:_="">
    <xsd:import namespace="051b15b9-28a5-4fa3-9e01-23fa4f0eb841"/>
    <xsd:import namespace="3345ad00-144c-4f0b-acf3-2e2a2b42a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b15b9-28a5-4fa3-9e01-23fa4f0eb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673ad1b-0504-4777-ae13-1c57bcd2e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5ad00-144c-4f0b-acf3-2e2a2b42a43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1d0ddc-edc9-4f20-84d2-8dd0ba0647f0}" ma:internalName="TaxCatchAll" ma:showField="CatchAllData" ma:web="3345ad00-144c-4f0b-acf3-2e2a2b42a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45ad00-144c-4f0b-acf3-2e2a2b42a438" xsi:nil="true"/>
    <lcf76f155ced4ddcb4097134ff3c332f xmlns="051b15b9-28a5-4fa3-9e01-23fa4f0eb84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8D0A72-AAF0-49B1-8E78-0032419CFE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b15b9-28a5-4fa3-9e01-23fa4f0eb841"/>
    <ds:schemaRef ds:uri="3345ad00-144c-4f0b-acf3-2e2a2b42a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9BE352-E351-4458-9688-194132957E9B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051b15b9-28a5-4fa3-9e01-23fa4f0eb841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3345ad00-144c-4f0b-acf3-2e2a2b42a438"/>
  </ds:schemaRefs>
</ds:datastoreItem>
</file>

<file path=customXml/itemProps3.xml><?xml version="1.0" encoding="utf-8"?>
<ds:datastoreItem xmlns:ds="http://schemas.openxmlformats.org/officeDocument/2006/customXml" ds:itemID="{4E6CA59F-266E-440E-A128-FFE9BFC147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EXPERIENCE CANNES</vt:lpstr>
      <vt:lpstr>'EXPERIENCE CANNES'!Druckbereich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Herrmann</dc:creator>
  <cp:lastModifiedBy>Mauro Herrmann</cp:lastModifiedBy>
  <cp:lastPrinted>2025-09-08T14:15:37Z</cp:lastPrinted>
  <dcterms:created xsi:type="dcterms:W3CDTF">2024-10-30T16:10:49Z</dcterms:created>
  <dcterms:modified xsi:type="dcterms:W3CDTF">2025-10-02T15:41:13Z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0x0101008A4FA6DC043B02449E4F48293AB1E9A8</vt:lpwstr>
  </property>
  <property fmtid="{D5CDD505-2E9C-101B-9397-08002B2CF9AE}" pid="3" name="MediaServiceImageTags">
    <vt:lpwstr/>
  </property>
</Properties>
</file>